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4"/>
  </bookViews>
  <sheets>
    <sheet name="KEY FINANCIAL" sheetId="1" r:id="rId1"/>
    <sheet name="INCOME STM" sheetId="2" r:id="rId2"/>
    <sheet name="BS " sheetId="3" r:id="rId3"/>
    <sheet name="CASH FLOW" sheetId="4" r:id="rId4"/>
    <sheet name="NAV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<sst xmlns="http://schemas.openxmlformats.org/spreadsheetml/2006/main" count="219" uniqueCount="133">
  <si>
    <t>ATRIUM REAL ESTATE INVESTMENT TRUST</t>
  </si>
  <si>
    <t>INTERIM FINANCIAL REPORT</t>
  </si>
  <si>
    <t>The figures have not been audited.</t>
  </si>
  <si>
    <t>CONDENSED INCOME STATEMENTS</t>
  </si>
  <si>
    <t>CURRENT</t>
  </si>
  <si>
    <t>YEAR</t>
  </si>
  <si>
    <t>TO</t>
  </si>
  <si>
    <t>RM'000</t>
  </si>
  <si>
    <t>QUARTER</t>
  </si>
  <si>
    <t>PRECEDING</t>
  </si>
  <si>
    <t>CORRESPONDING</t>
  </si>
  <si>
    <t>YEAR TO</t>
  </si>
  <si>
    <t>DATE</t>
  </si>
  <si>
    <t>GROSS RECEIPTS</t>
  </si>
  <si>
    <t>PROPERTY OPERATING</t>
  </si>
  <si>
    <t>EXPENSES</t>
  </si>
  <si>
    <t>NET PROPERTY INCOME</t>
  </si>
  <si>
    <t>OTHER INCOME</t>
  </si>
  <si>
    <t>FINANCE COSTS</t>
  </si>
  <si>
    <t>INCOME BEFORE TAXATION</t>
  </si>
  <si>
    <t>TAXATION</t>
  </si>
  <si>
    <t>DISTRIBUTABLE INCOME</t>
  </si>
  <si>
    <t>DISTRIBUTION</t>
  </si>
  <si>
    <t>NET INCOME RETAINED</t>
  </si>
  <si>
    <t>EARNINGS PER UNIT (SEN)</t>
  </si>
  <si>
    <t>GROSS DISTRIBUTION</t>
  </si>
  <si>
    <t>UNIT (SEN)</t>
  </si>
  <si>
    <t>information for corresponding period is not available.</t>
  </si>
  <si>
    <t>N/A</t>
  </si>
  <si>
    <t>TRUST EXPENSES</t>
  </si>
  <si>
    <t>PROVISION FOR INCOME</t>
  </si>
  <si>
    <t>CONDENSED BALANCE SHEETS</t>
  </si>
  <si>
    <t>AS AT</t>
  </si>
  <si>
    <t>INVESTMENT PROPERTIES</t>
  </si>
  <si>
    <t>CURRENT ASSETS</t>
  </si>
  <si>
    <t xml:space="preserve">   Trade receivables</t>
  </si>
  <si>
    <t xml:space="preserve">   Other receivables</t>
  </si>
  <si>
    <t>CURRENT LIABILITIES</t>
  </si>
  <si>
    <t xml:space="preserve">   Trade payables</t>
  </si>
  <si>
    <t xml:space="preserve">   Other payables</t>
  </si>
  <si>
    <t xml:space="preserve">   Provision for income distribution</t>
  </si>
  <si>
    <t>NET CURRENT ASSETS</t>
  </si>
  <si>
    <t>UNITHOLDERS' FUNDS</t>
  </si>
  <si>
    <t xml:space="preserve">   Unitholders' capital</t>
  </si>
  <si>
    <t xml:space="preserve">   Listing expenses</t>
  </si>
  <si>
    <t xml:space="preserve">   Retained income</t>
  </si>
  <si>
    <t>NON-CURRENT LIABILITIES</t>
  </si>
  <si>
    <t>Net asset value per unit (RM)</t>
  </si>
  <si>
    <t xml:space="preserve">   Short term loan</t>
  </si>
  <si>
    <t>CONDENSED CASH FLOW STATEMENTS</t>
  </si>
  <si>
    <t>Note (a)</t>
  </si>
  <si>
    <t>31.12.04</t>
  </si>
  <si>
    <t xml:space="preserve">Unitholders' </t>
  </si>
  <si>
    <t>capital</t>
  </si>
  <si>
    <t>RM</t>
  </si>
  <si>
    <t>Listing expenses</t>
  </si>
  <si>
    <t xml:space="preserve">CONDENSED STATEMENT OF CHANGES IN NET ASSET VALUE </t>
  </si>
  <si>
    <t>Retained</t>
  </si>
  <si>
    <t>Income</t>
  </si>
  <si>
    <t>Rm'000</t>
  </si>
  <si>
    <t>Total</t>
  </si>
  <si>
    <t>Proceeds from promoter unit</t>
  </si>
  <si>
    <t>Proceeds from Initial Public Offering</t>
  </si>
  <si>
    <t>Distributable income for the period</t>
  </si>
  <si>
    <t>SUMMARY OF KEY FINANCIAL INFORMATION</t>
  </si>
  <si>
    <t>INDIVIDUAL PERIOD</t>
  </si>
  <si>
    <t>CURRENT YEAR</t>
  </si>
  <si>
    <t>PRECEDING YEAR</t>
  </si>
  <si>
    <t>CUMULATIVE PERIOD</t>
  </si>
  <si>
    <t>CURRENT YEAR TO</t>
  </si>
  <si>
    <t xml:space="preserve">PRECEDING YEAR </t>
  </si>
  <si>
    <t>PERIOD</t>
  </si>
  <si>
    <t>Revenue</t>
  </si>
  <si>
    <t>Profit/(loss) before tax</t>
  </si>
  <si>
    <t>Profit/(loss) after tax and minority</t>
  </si>
  <si>
    <t>interest</t>
  </si>
  <si>
    <t xml:space="preserve">Net profit/(loss) for the period </t>
  </si>
  <si>
    <t>Basic earnings/(loss)</t>
  </si>
  <si>
    <t>per share (sen)</t>
  </si>
  <si>
    <t>Dividend per share</t>
  </si>
  <si>
    <t>(sen)</t>
  </si>
  <si>
    <t>AS AT END OF</t>
  </si>
  <si>
    <t>CURRENT QUARTER</t>
  </si>
  <si>
    <t>AS AT PRECEDING</t>
  </si>
  <si>
    <t>FINANCIAL YEAR</t>
  </si>
  <si>
    <t>END</t>
  </si>
  <si>
    <t>Net assets per share</t>
  </si>
  <si>
    <t>(RM)</t>
  </si>
  <si>
    <t>As this is the first interim financial report prepared by the Trust, the comparative financial</t>
  </si>
  <si>
    <t xml:space="preserve">   Unit trust in bonds</t>
  </si>
  <si>
    <t xml:space="preserve">   Bank balance</t>
  </si>
  <si>
    <t xml:space="preserve">   Rental deposits received</t>
  </si>
  <si>
    <t>Profit before taxation</t>
  </si>
  <si>
    <t>Adjustments for:</t>
  </si>
  <si>
    <t>Interest income</t>
  </si>
  <si>
    <t>Interest expense</t>
  </si>
  <si>
    <t>Operating profit before changes in working capital</t>
  </si>
  <si>
    <t>Decrease/(Increase) in receivables</t>
  </si>
  <si>
    <t>(Decrease)/Increase in payables</t>
  </si>
  <si>
    <t xml:space="preserve">    </t>
  </si>
  <si>
    <t xml:space="preserve"> </t>
  </si>
  <si>
    <t>Unitholders' capital</t>
  </si>
  <si>
    <t>Interest paid</t>
  </si>
  <si>
    <t>Borrowings</t>
  </si>
  <si>
    <t>Distribution to Unitholders</t>
  </si>
  <si>
    <t>NET INCREASE/(DECREASE) IN CASH AND CASH EQUIVALENTS</t>
  </si>
  <si>
    <t>CASH AND CASH EQUIVALENTS AT THE BEGINNING OF PERIOD</t>
  </si>
  <si>
    <t>Unit trust in bonds</t>
  </si>
  <si>
    <t>Cash and cash equivalent at end of the period</t>
  </si>
  <si>
    <t>Bank balance</t>
  </si>
  <si>
    <t>For the quarter</t>
  </si>
  <si>
    <t>ended</t>
  </si>
  <si>
    <t>CASH FLOW FROM OPERATING ACTIVITIES</t>
  </si>
  <si>
    <t>CASH FLOW FROM INVESTING ACTIVITIES</t>
  </si>
  <si>
    <t>CASH FLOW FROM FINANCING ACTIVITIES</t>
  </si>
  <si>
    <t>CASH AND CASH EQUIVALENTS AT THE END OF PERIOD          (a)</t>
  </si>
  <si>
    <t>Cash and cash equivalents</t>
  </si>
  <si>
    <t xml:space="preserve">   Deposits with licensed financial institution</t>
  </si>
  <si>
    <t>Deposits with licensed financial institution</t>
  </si>
  <si>
    <t>Tax paid</t>
  </si>
  <si>
    <t>Net cash generated from operating activities</t>
  </si>
  <si>
    <t>Cash generated from operating activities</t>
  </si>
  <si>
    <t>Disposal of asset</t>
  </si>
  <si>
    <t>Net cash generated from investing activities</t>
  </si>
  <si>
    <t>Net cash used in financing activities</t>
  </si>
  <si>
    <t>Interim financial report on result for the financial quarter ended 31 December 2007</t>
  </si>
  <si>
    <t>FOR THE PERIOD ENDED 31 DECEMBER 2007</t>
  </si>
  <si>
    <t>Net assets as at date of establishment 20/11/2006</t>
  </si>
  <si>
    <t>Income distributed up to quarter ended 30/09/07</t>
  </si>
  <si>
    <t>As at 31/12/2007</t>
  </si>
  <si>
    <t>FOR THE QUARTER ENDED 31 DECEMBER 2007</t>
  </si>
  <si>
    <t>31.12.07</t>
  </si>
  <si>
    <t>Provision for income distribution for qtr ended 31/12/07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</si>
</sst>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_);\(0.000\)"/>
    <numFmt numFmtId="173" formatCode="#,##0.000_);\(#,##0.000\)"/>
    <numFmt numFmtId="174" formatCode="0.00_);\(0.00\)"/>
    <numFmt numFmtId="175" formatCode="#,##0_);[Red]\(#,##0\);&quot;-&quot;_)"/>
    <numFmt numFmtId="176" formatCode="_(* #,##0_);_(* \(#,##0\);_(* &quot;-&quot;??_);_(@_)"/>
    <numFmt numFmtId="177" formatCode="#,##0.00_ ;\-#,##0.00\ "/>
    <numFmt numFmtId="178" formatCode="0.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[$-809]dd\ mmmm\ yyyy"/>
    <numFmt numFmtId="186" formatCode="#,##0_ ;[Red]\-#,##0\ "/>
    <numFmt numFmtId="187" formatCode="#,##0.0_ ;[Red]\-#,##0.0\ "/>
    <numFmt numFmtId="188" formatCode="#,##0;[Red]\(#,##0\)"/>
    <numFmt numFmtId="189" formatCode="#,##0.0;[Red]\(#,##0.0\)"/>
    <numFmt numFmtId="190" formatCode="#,##0.00;[Red]\(#,##0.00\)"/>
    <numFmt numFmtId="191" formatCode="#,##0.000;[Red]\(#,##0.000\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71" fontId="0" fillId="0" borderId="0" xfId="42" applyFont="1" applyAlignment="1">
      <alignment/>
    </xf>
    <xf numFmtId="37" fontId="0" fillId="0" borderId="0" xfId="42" applyNumberFormat="1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71" fontId="2" fillId="0" borderId="0" xfId="42" applyNumberFormat="1" applyFont="1" applyBorder="1" applyAlignment="1">
      <alignment horizontal="center"/>
    </xf>
    <xf numFmtId="38" fontId="0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left"/>
    </xf>
    <xf numFmtId="39" fontId="0" fillId="0" borderId="0" xfId="42" applyNumberFormat="1" applyFont="1" applyAlignment="1">
      <alignment/>
    </xf>
    <xf numFmtId="0" fontId="0" fillId="0" borderId="0" xfId="0" applyFont="1" applyAlignment="1">
      <alignment horizontal="left"/>
    </xf>
    <xf numFmtId="169" fontId="2" fillId="0" borderId="0" xfId="43" applyFont="1" applyBorder="1" applyAlignment="1">
      <alignment horizontal="center"/>
    </xf>
    <xf numFmtId="0" fontId="2" fillId="0" borderId="0" xfId="0" applyFont="1" applyAlignment="1">
      <alignment horizontal="left"/>
    </xf>
    <xf numFmtId="176" fontId="0" fillId="0" borderId="0" xfId="42" applyNumberFormat="1" applyFont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184" fontId="0" fillId="0" borderId="0" xfId="0" applyNumberFormat="1" applyAlignment="1">
      <alignment/>
    </xf>
    <xf numFmtId="38" fontId="3" fillId="0" borderId="0" xfId="0" applyNumberFormat="1" applyFont="1" applyAlignment="1">
      <alignment horizontal="center"/>
    </xf>
    <xf numFmtId="38" fontId="2" fillId="0" borderId="0" xfId="42" applyNumberFormat="1" applyFont="1" applyAlignment="1">
      <alignment horizontal="center"/>
    </xf>
    <xf numFmtId="38" fontId="2" fillId="0" borderId="0" xfId="0" applyNumberFormat="1" applyFont="1" applyAlignment="1">
      <alignment horizontal="center"/>
    </xf>
    <xf numFmtId="38" fontId="2" fillId="0" borderId="0" xfId="42" applyNumberFormat="1" applyFont="1" applyBorder="1" applyAlignment="1">
      <alignment horizontal="center"/>
    </xf>
    <xf numFmtId="38" fontId="2" fillId="0" borderId="0" xfId="42" applyNumberFormat="1" applyFont="1" applyBorder="1" applyAlignment="1">
      <alignment horizontal="right"/>
    </xf>
    <xf numFmtId="38" fontId="0" fillId="0" borderId="0" xfId="42" applyNumberFormat="1" applyFont="1" applyAlignment="1">
      <alignment/>
    </xf>
    <xf numFmtId="38" fontId="0" fillId="0" borderId="0" xfId="42" applyNumberFormat="1" applyFont="1" applyAlignment="1">
      <alignment/>
    </xf>
    <xf numFmtId="38" fontId="0" fillId="0" borderId="0" xfId="42" applyNumberFormat="1" applyFont="1" applyBorder="1" applyAlignment="1">
      <alignment/>
    </xf>
    <xf numFmtId="38" fontId="0" fillId="0" borderId="0" xfId="0" applyNumberFormat="1" applyAlignment="1">
      <alignment/>
    </xf>
    <xf numFmtId="38" fontId="0" fillId="0" borderId="10" xfId="0" applyNumberFormat="1" applyBorder="1" applyAlignment="1">
      <alignment/>
    </xf>
    <xf numFmtId="38" fontId="0" fillId="0" borderId="12" xfId="0" applyNumberFormat="1" applyBorder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Alignment="1">
      <alignment horizontal="center"/>
    </xf>
    <xf numFmtId="188" fontId="0" fillId="0" borderId="10" xfId="0" applyNumberFormat="1" applyBorder="1" applyAlignment="1">
      <alignment/>
    </xf>
    <xf numFmtId="188" fontId="0" fillId="0" borderId="0" xfId="0" applyNumberFormat="1" applyBorder="1" applyAlignment="1">
      <alignment/>
    </xf>
    <xf numFmtId="188" fontId="0" fillId="0" borderId="0" xfId="42" applyNumberFormat="1" applyFont="1" applyAlignment="1">
      <alignment/>
    </xf>
    <xf numFmtId="188" fontId="0" fillId="0" borderId="14" xfId="0" applyNumberFormat="1" applyBorder="1" applyAlignment="1">
      <alignment/>
    </xf>
    <xf numFmtId="188" fontId="0" fillId="0" borderId="11" xfId="0" applyNumberFormat="1" applyBorder="1" applyAlignment="1">
      <alignment/>
    </xf>
    <xf numFmtId="188" fontId="0" fillId="0" borderId="10" xfId="42" applyNumberFormat="1" applyFont="1" applyBorder="1" applyAlignment="1">
      <alignment/>
    </xf>
    <xf numFmtId="188" fontId="0" fillId="0" borderId="0" xfId="42" applyNumberFormat="1" applyFont="1" applyAlignment="1">
      <alignment horizontal="center"/>
    </xf>
    <xf numFmtId="188" fontId="0" fillId="0" borderId="10" xfId="42" applyNumberFormat="1" applyFont="1" applyBorder="1" applyAlignment="1">
      <alignment horizontal="center"/>
    </xf>
    <xf numFmtId="188" fontId="0" fillId="0" borderId="12" xfId="42" applyNumberFormat="1" applyFont="1" applyBorder="1" applyAlignment="1">
      <alignment/>
    </xf>
    <xf numFmtId="188" fontId="0" fillId="0" borderId="12" xfId="42" applyNumberFormat="1" applyFont="1" applyBorder="1" applyAlignment="1">
      <alignment horizontal="center"/>
    </xf>
    <xf numFmtId="191" fontId="0" fillId="0" borderId="12" xfId="0" applyNumberFormat="1" applyBorder="1" applyAlignment="1">
      <alignment/>
    </xf>
    <xf numFmtId="190" fontId="0" fillId="0" borderId="12" xfId="42" applyNumberFormat="1" applyFont="1" applyBorder="1" applyAlignment="1">
      <alignment/>
    </xf>
    <xf numFmtId="190" fontId="0" fillId="0" borderId="0" xfId="42" applyNumberFormat="1" applyFont="1" applyAlignment="1">
      <alignment/>
    </xf>
    <xf numFmtId="37" fontId="0" fillId="0" borderId="0" xfId="42" applyNumberFormat="1" applyFont="1" applyAlignment="1">
      <alignment/>
    </xf>
    <xf numFmtId="0" fontId="0" fillId="0" borderId="0" xfId="0" applyAlignment="1">
      <alignment horizontal="center"/>
    </xf>
    <xf numFmtId="37" fontId="0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%20qtr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EY FINANCIAL"/>
      <sheetName val="INCOME STM"/>
      <sheetName val="BS "/>
      <sheetName val="CASH FLOW"/>
      <sheetName val="NAV"/>
    </sheetNames>
    <sheetDataSet>
      <sheetData sheetId="0">
        <row r="16">
          <cell r="F16">
            <v>6718.38769</v>
          </cell>
        </row>
        <row r="18">
          <cell r="F18">
            <v>5356.24683</v>
          </cell>
        </row>
        <row r="20">
          <cell r="F20">
            <v>5356.24683</v>
          </cell>
        </row>
        <row r="23">
          <cell r="F23">
            <v>5356.24683</v>
          </cell>
        </row>
        <row r="28">
          <cell r="F28">
            <v>4.2</v>
          </cell>
        </row>
      </sheetData>
      <sheetData sheetId="1">
        <row r="20">
          <cell r="I20">
            <v>6718.38769</v>
          </cell>
        </row>
        <row r="22">
          <cell r="I22">
            <v>-415.10246</v>
          </cell>
        </row>
        <row r="27">
          <cell r="I27">
            <v>314.6082</v>
          </cell>
        </row>
        <row r="29">
          <cell r="I29">
            <v>-390.24298</v>
          </cell>
        </row>
        <row r="31">
          <cell r="I31">
            <v>-871.40362</v>
          </cell>
        </row>
        <row r="39">
          <cell r="E39">
            <v>-2679.622</v>
          </cell>
          <cell r="I39">
            <v>-5115.621999999999</v>
          </cell>
        </row>
        <row r="48">
          <cell r="I48">
            <v>4.2</v>
          </cell>
        </row>
      </sheetData>
      <sheetData sheetId="2">
        <row r="12">
          <cell r="E12">
            <v>154800</v>
          </cell>
        </row>
        <row r="16">
          <cell r="E16">
            <v>0</v>
          </cell>
        </row>
        <row r="17">
          <cell r="E17">
            <v>673.466</v>
          </cell>
        </row>
        <row r="24">
          <cell r="E24">
            <v>25</v>
          </cell>
        </row>
        <row r="25">
          <cell r="E25">
            <v>968.099</v>
          </cell>
        </row>
      </sheetData>
      <sheetData sheetId="3">
        <row r="49">
          <cell r="E49">
            <v>18547.22683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2.28125" style="0" customWidth="1"/>
    <col min="2" max="2" width="29.57421875" style="0" customWidth="1"/>
    <col min="3" max="3" width="16.28125" style="0" customWidth="1"/>
    <col min="4" max="4" width="18.7109375" style="0" customWidth="1"/>
    <col min="5" max="5" width="1.7109375" style="0" customWidth="1"/>
    <col min="6" max="6" width="18.7109375" style="0" customWidth="1"/>
    <col min="7" max="7" width="17.28125" style="0" customWidth="1"/>
  </cols>
  <sheetData>
    <row r="1" ht="12.75">
      <c r="B1" s="11" t="s">
        <v>0</v>
      </c>
    </row>
    <row r="2" ht="12.75">
      <c r="B2" s="11"/>
    </row>
    <row r="3" ht="12.75">
      <c r="B3" s="11" t="s">
        <v>64</v>
      </c>
    </row>
    <row r="4" ht="12.75">
      <c r="B4" s="15">
        <v>39447</v>
      </c>
    </row>
    <row r="8" spans="3:7" ht="12.75">
      <c r="C8" s="52" t="s">
        <v>65</v>
      </c>
      <c r="D8" s="52"/>
      <c r="F8" s="52" t="s">
        <v>68</v>
      </c>
      <c r="G8" s="52"/>
    </row>
    <row r="9" spans="3:7" ht="12.75">
      <c r="C9" s="1" t="s">
        <v>66</v>
      </c>
      <c r="D9" s="1" t="s">
        <v>67</v>
      </c>
      <c r="F9" s="1" t="s">
        <v>69</v>
      </c>
      <c r="G9" s="1" t="s">
        <v>70</v>
      </c>
    </row>
    <row r="10" spans="3:7" ht="12.75">
      <c r="C10" s="1" t="s">
        <v>8</v>
      </c>
      <c r="D10" s="1" t="s">
        <v>10</v>
      </c>
      <c r="F10" s="1" t="s">
        <v>12</v>
      </c>
      <c r="G10" s="1" t="s">
        <v>10</v>
      </c>
    </row>
    <row r="11" spans="3:7" ht="12.75">
      <c r="C11" s="1"/>
      <c r="D11" s="1" t="s">
        <v>8</v>
      </c>
      <c r="F11" s="1"/>
      <c r="G11" s="1" t="s">
        <v>71</v>
      </c>
    </row>
    <row r="12" spans="3:7" ht="12.75">
      <c r="C12" s="2">
        <f>+B4</f>
        <v>39447</v>
      </c>
      <c r="D12" s="2">
        <v>39082</v>
      </c>
      <c r="F12" s="2">
        <f>+B4</f>
        <v>39447</v>
      </c>
      <c r="G12" s="2">
        <f>+D12</f>
        <v>39082</v>
      </c>
    </row>
    <row r="14" spans="3:7" ht="12.75">
      <c r="C14" s="1" t="s">
        <v>7</v>
      </c>
      <c r="D14" s="1" t="s">
        <v>7</v>
      </c>
      <c r="F14" s="1" t="s">
        <v>7</v>
      </c>
      <c r="G14" s="1" t="s">
        <v>7</v>
      </c>
    </row>
    <row r="16" spans="1:7" ht="12.75">
      <c r="A16" s="16">
        <v>1</v>
      </c>
      <c r="B16" t="s">
        <v>72</v>
      </c>
      <c r="C16" s="10">
        <f>+'INCOME STM'!E20</f>
        <v>3422.8</v>
      </c>
      <c r="D16">
        <v>0</v>
      </c>
      <c r="F16" s="10">
        <f>+C16+'[1]KEY FINANCIAL'!$F$16</f>
        <v>10141.187689999999</v>
      </c>
      <c r="G16" s="23">
        <v>0</v>
      </c>
    </row>
    <row r="17" spans="1:6" ht="12.75">
      <c r="A17" s="16"/>
      <c r="F17" s="10"/>
    </row>
    <row r="18" spans="1:7" ht="12.75">
      <c r="A18" s="16">
        <v>2</v>
      </c>
      <c r="B18" t="s">
        <v>73</v>
      </c>
      <c r="C18" s="10">
        <f>+'INCOME STM'!E33</f>
        <v>2605.2000000000003</v>
      </c>
      <c r="D18">
        <v>0</v>
      </c>
      <c r="F18" s="10">
        <f>+C18+'[1]KEY FINANCIAL'!$F$18</f>
        <v>7961.446830000001</v>
      </c>
      <c r="G18">
        <v>0</v>
      </c>
    </row>
    <row r="19" spans="1:6" ht="12.75">
      <c r="A19" s="16"/>
      <c r="F19" s="10"/>
    </row>
    <row r="20" spans="1:7" ht="12.75">
      <c r="A20" s="16">
        <v>3</v>
      </c>
      <c r="B20" t="s">
        <v>74</v>
      </c>
      <c r="C20" s="10">
        <f>+C18</f>
        <v>2605.2000000000003</v>
      </c>
      <c r="D20">
        <v>0</v>
      </c>
      <c r="F20" s="10">
        <f>+C20+'[1]KEY FINANCIAL'!$F$20</f>
        <v>7961.446830000001</v>
      </c>
      <c r="G20">
        <v>0</v>
      </c>
    </row>
    <row r="21" spans="1:6" ht="12.75">
      <c r="A21" s="16"/>
      <c r="B21" t="s">
        <v>75</v>
      </c>
      <c r="F21" s="10"/>
    </row>
    <row r="22" spans="1:6" ht="12.75">
      <c r="A22" s="16"/>
      <c r="F22" s="10"/>
    </row>
    <row r="23" spans="1:7" ht="12.75">
      <c r="A23" s="16">
        <v>4</v>
      </c>
      <c r="B23" t="s">
        <v>76</v>
      </c>
      <c r="C23" s="10">
        <f>+C20</f>
        <v>2605.2000000000003</v>
      </c>
      <c r="D23">
        <v>0</v>
      </c>
      <c r="F23" s="10">
        <f>+C23+'[1]KEY FINANCIAL'!$F$23</f>
        <v>7961.446830000001</v>
      </c>
      <c r="G23">
        <v>0</v>
      </c>
    </row>
    <row r="24" spans="1:6" ht="12.75">
      <c r="A24" s="16"/>
      <c r="F24" s="10"/>
    </row>
    <row r="25" spans="1:7" ht="12.75">
      <c r="A25" s="16">
        <v>5</v>
      </c>
      <c r="B25" t="s">
        <v>77</v>
      </c>
      <c r="C25" s="17">
        <f>+'INCOME STM'!E45</f>
        <v>2.13889869541301</v>
      </c>
      <c r="D25" s="17">
        <v>0</v>
      </c>
      <c r="F25" s="17">
        <f>+'INCOME STM'!I45</f>
        <v>6.53643798490981</v>
      </c>
      <c r="G25" s="17">
        <v>0</v>
      </c>
    </row>
    <row r="26" spans="1:2" ht="12.75">
      <c r="A26" s="16"/>
      <c r="B26" t="s">
        <v>78</v>
      </c>
    </row>
    <row r="27" ht="12.75">
      <c r="A27" s="16"/>
    </row>
    <row r="28" spans="1:7" ht="12.75">
      <c r="A28" s="16">
        <v>6</v>
      </c>
      <c r="B28" t="s">
        <v>79</v>
      </c>
      <c r="C28" s="17">
        <f>+'INCOME STM'!E48</f>
        <v>2.3</v>
      </c>
      <c r="D28" s="17">
        <v>0</v>
      </c>
      <c r="E28" s="17"/>
      <c r="F28" s="17">
        <f>+C28+'[1]KEY FINANCIAL'!$F$28</f>
        <v>6.5</v>
      </c>
      <c r="G28" s="17">
        <v>0</v>
      </c>
    </row>
    <row r="29" ht="12.75">
      <c r="B29" t="s">
        <v>80</v>
      </c>
    </row>
    <row r="32" spans="6:7" ht="12.75">
      <c r="F32" s="1" t="s">
        <v>81</v>
      </c>
      <c r="G32" s="1" t="s">
        <v>83</v>
      </c>
    </row>
    <row r="33" spans="6:7" ht="12.75">
      <c r="F33" s="1" t="s">
        <v>82</v>
      </c>
      <c r="G33" s="1" t="s">
        <v>84</v>
      </c>
    </row>
    <row r="34" spans="6:7" ht="12.75">
      <c r="F34" s="1"/>
      <c r="G34" s="1" t="s">
        <v>85</v>
      </c>
    </row>
    <row r="36" spans="1:7" ht="12.75">
      <c r="A36" s="16">
        <v>7</v>
      </c>
      <c r="B36" t="s">
        <v>86</v>
      </c>
      <c r="F36" s="24">
        <f>+'BS '!E43</f>
        <v>0.9802565235917604</v>
      </c>
      <c r="G36" s="17">
        <v>0</v>
      </c>
    </row>
    <row r="37" ht="12.75">
      <c r="B37" t="s">
        <v>87</v>
      </c>
    </row>
  </sheetData>
  <sheetProtection/>
  <mergeCells count="2">
    <mergeCell ref="C8:D8"/>
    <mergeCell ref="F8:G8"/>
  </mergeCells>
  <printOptions/>
  <pageMargins left="0.5118110236220472" right="0.3937007874015748" top="0.984251968503937" bottom="0.984251968503937" header="0.5118110236220472" footer="0.5118110236220472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9"/>
  <sheetViews>
    <sheetView zoomScalePageLayoutView="0" workbookViewId="0" topLeftCell="A37">
      <selection activeCell="E22" sqref="E22"/>
    </sheetView>
  </sheetViews>
  <sheetFormatPr defaultColWidth="9.140625" defaultRowHeight="12.75"/>
  <cols>
    <col min="4" max="4" width="1.8515625" style="0" customWidth="1"/>
    <col min="5" max="5" width="12.421875" style="36" customWidth="1"/>
    <col min="6" max="6" width="1.7109375" style="36" customWidth="1"/>
    <col min="7" max="7" width="16.8515625" style="36" customWidth="1"/>
    <col min="8" max="8" width="1.7109375" style="36" customWidth="1"/>
    <col min="9" max="9" width="10.8515625" style="36" customWidth="1"/>
    <col min="10" max="10" width="1.28515625" style="36" customWidth="1"/>
    <col min="11" max="11" width="13.28125" style="36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125</v>
      </c>
    </row>
    <row r="7" ht="12.75">
      <c r="A7" t="s">
        <v>2</v>
      </c>
    </row>
    <row r="9" ht="12.75">
      <c r="A9" t="s">
        <v>3</v>
      </c>
    </row>
    <row r="11" spans="7:14" ht="12.75">
      <c r="G11" s="37"/>
      <c r="H11" s="37"/>
      <c r="I11" s="37"/>
      <c r="J11" s="37"/>
      <c r="K11" s="37"/>
      <c r="L11" s="1"/>
      <c r="M11" s="1"/>
      <c r="N11" s="1"/>
    </row>
    <row r="12" spans="5:14" ht="12.75">
      <c r="E12" s="37"/>
      <c r="F12" s="37"/>
      <c r="G12" s="37"/>
      <c r="H12" s="37"/>
      <c r="K12" s="37"/>
      <c r="L12" s="1"/>
      <c r="M12" s="1"/>
      <c r="N12" s="1"/>
    </row>
    <row r="13" spans="5:14" ht="12.75">
      <c r="E13" s="37" t="s">
        <v>4</v>
      </c>
      <c r="F13" s="37"/>
      <c r="G13" s="37" t="s">
        <v>9</v>
      </c>
      <c r="H13" s="37"/>
      <c r="K13" s="37"/>
      <c r="L13" s="1"/>
      <c r="M13" s="1"/>
      <c r="N13" s="1"/>
    </row>
    <row r="14" spans="5:14" ht="12.75">
      <c r="E14" s="37" t="s">
        <v>8</v>
      </c>
      <c r="F14" s="37"/>
      <c r="G14" s="37" t="s">
        <v>5</v>
      </c>
      <c r="H14" s="37"/>
      <c r="I14" s="37" t="s">
        <v>4</v>
      </c>
      <c r="J14" s="37"/>
      <c r="K14" s="37" t="s">
        <v>9</v>
      </c>
      <c r="L14" s="1"/>
      <c r="M14" s="1"/>
      <c r="N14" s="1"/>
    </row>
    <row r="15" spans="5:14" s="15" customFormat="1" ht="12.75">
      <c r="E15" s="2">
        <v>39356</v>
      </c>
      <c r="F15" s="2"/>
      <c r="G15" s="2" t="s">
        <v>10</v>
      </c>
      <c r="H15" s="2"/>
      <c r="I15" s="2" t="s">
        <v>11</v>
      </c>
      <c r="J15" s="2"/>
      <c r="K15" s="2" t="s">
        <v>11</v>
      </c>
      <c r="L15" s="2"/>
      <c r="M15" s="2"/>
      <c r="N15" s="2"/>
    </row>
    <row r="16" spans="5:14" s="15" customFormat="1" ht="12.75">
      <c r="E16" s="2" t="s">
        <v>6</v>
      </c>
      <c r="F16" s="2"/>
      <c r="G16" s="2" t="s">
        <v>8</v>
      </c>
      <c r="H16" s="2"/>
      <c r="I16" s="2" t="s">
        <v>12</v>
      </c>
      <c r="J16" s="2"/>
      <c r="K16" s="2" t="s">
        <v>12</v>
      </c>
      <c r="L16" s="2"/>
      <c r="M16" s="2"/>
      <c r="N16" s="2"/>
    </row>
    <row r="17" spans="5:14" s="15" customFormat="1" ht="12.75">
      <c r="E17" s="2">
        <v>39447</v>
      </c>
      <c r="F17" s="2"/>
      <c r="G17" s="2">
        <v>39082</v>
      </c>
      <c r="H17" s="2"/>
      <c r="I17" s="2">
        <v>39447</v>
      </c>
      <c r="J17" s="2"/>
      <c r="K17" s="2">
        <v>39082</v>
      </c>
      <c r="L17" s="2"/>
      <c r="M17" s="2"/>
      <c r="N17" s="2"/>
    </row>
    <row r="18" spans="5:14" ht="12.75">
      <c r="E18" s="37" t="s">
        <v>7</v>
      </c>
      <c r="F18" s="37"/>
      <c r="G18" s="37" t="s">
        <v>7</v>
      </c>
      <c r="H18" s="37"/>
      <c r="I18" s="37" t="s">
        <v>7</v>
      </c>
      <c r="J18" s="37"/>
      <c r="K18" s="37" t="s">
        <v>7</v>
      </c>
      <c r="L18" s="1"/>
      <c r="M18" s="1"/>
      <c r="N18" s="1"/>
    </row>
    <row r="20" spans="1:12" ht="12.75">
      <c r="A20" s="4" t="s">
        <v>13</v>
      </c>
      <c r="B20" s="4"/>
      <c r="C20" s="4"/>
      <c r="D20" s="4"/>
      <c r="E20" s="40">
        <v>3422.8</v>
      </c>
      <c r="F20" s="40"/>
      <c r="G20" s="44" t="s">
        <v>28</v>
      </c>
      <c r="H20" s="40"/>
      <c r="I20" s="40">
        <f>+E20+'[1]INCOME STM'!$I$20</f>
        <v>10141.187689999999</v>
      </c>
      <c r="J20" s="40"/>
      <c r="K20" s="44" t="s">
        <v>28</v>
      </c>
      <c r="L20" s="3"/>
    </row>
    <row r="21" spans="1:12" ht="12.75">
      <c r="A21" s="4"/>
      <c r="B21" s="4"/>
      <c r="C21" s="4"/>
      <c r="D21" s="4"/>
      <c r="E21" s="40"/>
      <c r="F21" s="40"/>
      <c r="G21" s="44"/>
      <c r="H21" s="40"/>
      <c r="I21" s="40"/>
      <c r="J21" s="40"/>
      <c r="K21" s="44"/>
      <c r="L21" s="3"/>
    </row>
    <row r="22" spans="1:12" ht="12.75">
      <c r="A22" s="4" t="s">
        <v>14</v>
      </c>
      <c r="B22" s="4"/>
      <c r="C22" s="4"/>
      <c r="D22" s="4"/>
      <c r="E22" s="40">
        <v>-248.5</v>
      </c>
      <c r="F22" s="40"/>
      <c r="G22" s="44" t="s">
        <v>28</v>
      </c>
      <c r="H22" s="40"/>
      <c r="I22" s="40">
        <f>+E22+'[1]INCOME STM'!$I$22</f>
        <v>-663.6024600000001</v>
      </c>
      <c r="J22" s="40"/>
      <c r="K22" s="44" t="s">
        <v>28</v>
      </c>
      <c r="L22" s="3"/>
    </row>
    <row r="23" spans="1:12" ht="12.75">
      <c r="A23" s="4" t="s">
        <v>15</v>
      </c>
      <c r="B23" s="4"/>
      <c r="C23" s="4"/>
      <c r="D23" s="4"/>
      <c r="E23" s="43"/>
      <c r="F23" s="40"/>
      <c r="G23" s="45"/>
      <c r="H23" s="40"/>
      <c r="I23" s="43"/>
      <c r="J23" s="40"/>
      <c r="K23" s="45"/>
      <c r="L23" s="3"/>
    </row>
    <row r="24" spans="1:12" ht="12.75">
      <c r="A24" s="4"/>
      <c r="B24" s="4"/>
      <c r="C24" s="4"/>
      <c r="D24" s="4"/>
      <c r="E24" s="40"/>
      <c r="F24" s="40"/>
      <c r="G24" s="44"/>
      <c r="H24" s="40"/>
      <c r="I24" s="40"/>
      <c r="J24" s="40"/>
      <c r="K24" s="44"/>
      <c r="L24" s="3"/>
    </row>
    <row r="25" spans="1:12" ht="12.75">
      <c r="A25" s="4" t="s">
        <v>16</v>
      </c>
      <c r="B25" s="4"/>
      <c r="C25" s="4"/>
      <c r="D25" s="4"/>
      <c r="E25" s="40">
        <f>+E20+E22</f>
        <v>3174.3</v>
      </c>
      <c r="F25" s="40"/>
      <c r="G25" s="44" t="s">
        <v>28</v>
      </c>
      <c r="H25" s="40"/>
      <c r="I25" s="40">
        <f>+I20+I22</f>
        <v>9477.585229999999</v>
      </c>
      <c r="J25" s="40">
        <f>+J20+J22</f>
        <v>0</v>
      </c>
      <c r="K25" s="44" t="s">
        <v>28</v>
      </c>
      <c r="L25" s="3"/>
    </row>
    <row r="26" spans="1:12" ht="12.75">
      <c r="A26" s="4"/>
      <c r="B26" s="4"/>
      <c r="C26" s="4"/>
      <c r="D26" s="4"/>
      <c r="E26" s="40"/>
      <c r="F26" s="40"/>
      <c r="G26" s="44"/>
      <c r="H26" s="40"/>
      <c r="I26" s="40"/>
      <c r="J26" s="40"/>
      <c r="K26" s="44"/>
      <c r="L26" s="3"/>
    </row>
    <row r="27" spans="1:12" ht="12.75">
      <c r="A27" s="4" t="s">
        <v>17</v>
      </c>
      <c r="B27" s="4"/>
      <c r="C27" s="4"/>
      <c r="D27" s="4"/>
      <c r="E27" s="40">
        <v>146.3</v>
      </c>
      <c r="F27" s="40"/>
      <c r="G27" s="44" t="s">
        <v>28</v>
      </c>
      <c r="H27" s="40"/>
      <c r="I27" s="40">
        <f>+E27+'[1]INCOME STM'!$I$27</f>
        <v>460.9082</v>
      </c>
      <c r="J27" s="40"/>
      <c r="K27" s="44" t="s">
        <v>28</v>
      </c>
      <c r="L27" s="3"/>
    </row>
    <row r="28" spans="1:12" ht="12.75">
      <c r="A28" s="4"/>
      <c r="B28" s="4"/>
      <c r="C28" s="4"/>
      <c r="D28" s="4"/>
      <c r="E28" s="40"/>
      <c r="F28" s="40"/>
      <c r="G28" s="44"/>
      <c r="H28" s="40"/>
      <c r="I28" s="40"/>
      <c r="J28" s="40"/>
      <c r="K28" s="44"/>
      <c r="L28" s="3"/>
    </row>
    <row r="29" spans="1:12" ht="12.75">
      <c r="A29" s="4" t="s">
        <v>29</v>
      </c>
      <c r="B29" s="4"/>
      <c r="C29" s="4"/>
      <c r="D29" s="4"/>
      <c r="E29" s="40">
        <v>-256.9</v>
      </c>
      <c r="F29" s="40"/>
      <c r="G29" s="44" t="s">
        <v>28</v>
      </c>
      <c r="H29" s="40"/>
      <c r="I29" s="40">
        <f>+E29+'[1]INCOME STM'!$I$29</f>
        <v>-647.14298</v>
      </c>
      <c r="J29" s="40"/>
      <c r="K29" s="44" t="s">
        <v>28</v>
      </c>
      <c r="L29" s="3"/>
    </row>
    <row r="30" spans="1:12" ht="12.75">
      <c r="A30" s="4"/>
      <c r="B30" s="4"/>
      <c r="C30" s="4"/>
      <c r="D30" s="4"/>
      <c r="E30" s="40"/>
      <c r="F30" s="40"/>
      <c r="G30" s="44"/>
      <c r="H30" s="40"/>
      <c r="I30" s="40"/>
      <c r="J30" s="40"/>
      <c r="K30" s="44"/>
      <c r="L30" s="3"/>
    </row>
    <row r="31" spans="1:12" ht="12.75">
      <c r="A31" s="4" t="s">
        <v>18</v>
      </c>
      <c r="B31" s="4"/>
      <c r="C31" s="4"/>
      <c r="D31" s="4"/>
      <c r="E31" s="40">
        <v>-458.5</v>
      </c>
      <c r="F31" s="40"/>
      <c r="G31" s="44" t="s">
        <v>28</v>
      </c>
      <c r="H31" s="40"/>
      <c r="I31" s="40">
        <f>+E31+'[1]INCOME STM'!$I$31</f>
        <v>-1329.90362</v>
      </c>
      <c r="J31" s="40"/>
      <c r="K31" s="44" t="s">
        <v>28</v>
      </c>
      <c r="L31" s="3"/>
    </row>
    <row r="32" spans="1:12" ht="12.75">
      <c r="A32" s="4"/>
      <c r="B32" s="4"/>
      <c r="C32" s="4"/>
      <c r="D32" s="4"/>
      <c r="E32" s="43"/>
      <c r="F32" s="40"/>
      <c r="G32" s="45"/>
      <c r="H32" s="40"/>
      <c r="I32" s="43"/>
      <c r="J32" s="40"/>
      <c r="K32" s="45"/>
      <c r="L32" s="3"/>
    </row>
    <row r="33" spans="1:12" ht="12.75">
      <c r="A33" s="4" t="s">
        <v>19</v>
      </c>
      <c r="B33" s="4"/>
      <c r="C33" s="4"/>
      <c r="D33" s="4"/>
      <c r="E33" s="40">
        <f>SUM(E25:E32)</f>
        <v>2605.2000000000003</v>
      </c>
      <c r="F33" s="40"/>
      <c r="G33" s="44" t="s">
        <v>28</v>
      </c>
      <c r="H33" s="40"/>
      <c r="I33" s="40">
        <f>SUM(I25:I32)</f>
        <v>7961.446829999998</v>
      </c>
      <c r="J33" s="40"/>
      <c r="K33" s="44" t="s">
        <v>28</v>
      </c>
      <c r="L33" s="3"/>
    </row>
    <row r="34" spans="1:12" ht="12.75">
      <c r="A34" s="4"/>
      <c r="B34" s="4"/>
      <c r="C34" s="4"/>
      <c r="D34" s="4"/>
      <c r="E34" s="40"/>
      <c r="F34" s="40"/>
      <c r="G34" s="44"/>
      <c r="H34" s="40"/>
      <c r="I34" s="40"/>
      <c r="J34" s="40"/>
      <c r="K34" s="44"/>
      <c r="L34" s="3"/>
    </row>
    <row r="35" spans="1:12" ht="12.75">
      <c r="A35" s="4" t="s">
        <v>20</v>
      </c>
      <c r="B35" s="4"/>
      <c r="C35" s="4"/>
      <c r="D35" s="4"/>
      <c r="E35" s="40">
        <v>0</v>
      </c>
      <c r="F35" s="40"/>
      <c r="G35" s="44" t="s">
        <v>28</v>
      </c>
      <c r="H35" s="40"/>
      <c r="I35" s="40">
        <v>0</v>
      </c>
      <c r="J35" s="40"/>
      <c r="K35" s="44" t="s">
        <v>28</v>
      </c>
      <c r="L35" s="3"/>
    </row>
    <row r="36" spans="1:12" ht="12.75">
      <c r="A36" s="4"/>
      <c r="B36" s="4"/>
      <c r="C36" s="4"/>
      <c r="D36" s="4"/>
      <c r="E36" s="43"/>
      <c r="F36" s="40"/>
      <c r="G36" s="45"/>
      <c r="H36" s="40"/>
      <c r="I36" s="43"/>
      <c r="J36" s="40"/>
      <c r="K36" s="45"/>
      <c r="L36" s="3"/>
    </row>
    <row r="37" spans="1:12" ht="12.75">
      <c r="A37" s="4" t="s">
        <v>21</v>
      </c>
      <c r="B37" s="4"/>
      <c r="C37" s="4"/>
      <c r="D37" s="4"/>
      <c r="E37" s="40">
        <f>SUM(E33:E36)</f>
        <v>2605.2000000000003</v>
      </c>
      <c r="F37" s="40"/>
      <c r="G37" s="44" t="s">
        <v>28</v>
      </c>
      <c r="H37" s="40"/>
      <c r="I37" s="40">
        <f>SUM(I33:I36)</f>
        <v>7961.446829999998</v>
      </c>
      <c r="J37" s="40"/>
      <c r="K37" s="44" t="s">
        <v>28</v>
      </c>
      <c r="L37" s="3"/>
    </row>
    <row r="38" spans="1:12" ht="12.75">
      <c r="A38" s="4"/>
      <c r="B38" s="4"/>
      <c r="C38" s="4"/>
      <c r="D38" s="4"/>
      <c r="E38" s="40"/>
      <c r="F38" s="40"/>
      <c r="G38" s="44"/>
      <c r="H38" s="40"/>
      <c r="I38" s="40"/>
      <c r="J38" s="40"/>
      <c r="K38" s="44"/>
      <c r="L38" s="3"/>
    </row>
    <row r="39" spans="1:12" ht="12.75">
      <c r="A39" s="4" t="s">
        <v>30</v>
      </c>
      <c r="B39" s="4"/>
      <c r="C39" s="4"/>
      <c r="D39" s="4"/>
      <c r="E39" s="40">
        <v>-2801.4</v>
      </c>
      <c r="F39" s="40"/>
      <c r="G39" s="44" t="s">
        <v>28</v>
      </c>
      <c r="H39" s="40"/>
      <c r="I39" s="40">
        <f>+E39+'[1]INCOME STM'!$I$39</f>
        <v>-7917.021999999999</v>
      </c>
      <c r="J39" s="40"/>
      <c r="K39" s="44" t="s">
        <v>28</v>
      </c>
      <c r="L39" s="3"/>
    </row>
    <row r="40" spans="1:12" ht="12.75">
      <c r="A40" s="4" t="s">
        <v>22</v>
      </c>
      <c r="B40" s="4"/>
      <c r="C40" s="4"/>
      <c r="D40" s="4"/>
      <c r="E40" s="43"/>
      <c r="F40" s="40"/>
      <c r="G40" s="45"/>
      <c r="H40" s="40"/>
      <c r="I40" s="43"/>
      <c r="J40" s="40"/>
      <c r="K40" s="45"/>
      <c r="L40" s="3"/>
    </row>
    <row r="41" spans="1:12" ht="12.75">
      <c r="A41" s="4"/>
      <c r="B41" s="4"/>
      <c r="C41" s="4"/>
      <c r="D41" s="4"/>
      <c r="E41" s="40"/>
      <c r="F41" s="40"/>
      <c r="G41" s="44"/>
      <c r="H41" s="40"/>
      <c r="I41" s="40"/>
      <c r="J41" s="40"/>
      <c r="K41" s="44"/>
      <c r="L41" s="3"/>
    </row>
    <row r="42" spans="1:12" ht="13.5" thickBot="1">
      <c r="A42" s="4" t="s">
        <v>23</v>
      </c>
      <c r="B42" s="4"/>
      <c r="C42" s="4"/>
      <c r="D42" s="4"/>
      <c r="E42" s="46">
        <f>SUM(E37:E40)</f>
        <v>-196.19999999999982</v>
      </c>
      <c r="F42" s="40"/>
      <c r="G42" s="47" t="s">
        <v>28</v>
      </c>
      <c r="H42" s="40"/>
      <c r="I42" s="46">
        <f>SUM(I37:I40)</f>
        <v>44.42482999999902</v>
      </c>
      <c r="J42" s="40"/>
      <c r="K42" s="47" t="s">
        <v>28</v>
      </c>
      <c r="L42" s="3"/>
    </row>
    <row r="43" spans="1:12" ht="13.5" thickTop="1">
      <c r="A43" s="4"/>
      <c r="B43" s="4"/>
      <c r="C43" s="4"/>
      <c r="D43" s="4"/>
      <c r="E43" s="40"/>
      <c r="F43" s="40"/>
      <c r="G43" s="44"/>
      <c r="H43" s="40"/>
      <c r="I43" s="40"/>
      <c r="J43" s="40"/>
      <c r="K43" s="44"/>
      <c r="L43" s="3"/>
    </row>
    <row r="44" spans="1:12" ht="12.75">
      <c r="A44" s="4"/>
      <c r="B44" s="4"/>
      <c r="C44" s="4"/>
      <c r="D44" s="4"/>
      <c r="E44" s="40"/>
      <c r="F44" s="40"/>
      <c r="G44" s="44"/>
      <c r="H44" s="40"/>
      <c r="I44" s="40"/>
      <c r="J44" s="40"/>
      <c r="K44" s="44"/>
      <c r="L44" s="3"/>
    </row>
    <row r="45" spans="1:12" ht="13.5" thickBot="1">
      <c r="A45" s="4" t="s">
        <v>24</v>
      </c>
      <c r="B45" s="4"/>
      <c r="C45" s="4"/>
      <c r="D45" s="4"/>
      <c r="E45" s="49">
        <f>+E37/'BS '!E34*100</f>
        <v>2.13889869541301</v>
      </c>
      <c r="F45" s="40"/>
      <c r="G45" s="47" t="s">
        <v>28</v>
      </c>
      <c r="H45" s="40"/>
      <c r="I45" s="49">
        <f>+I37/'BS '!E34*100</f>
        <v>6.53643798490981</v>
      </c>
      <c r="J45" s="40"/>
      <c r="K45" s="47" t="s">
        <v>28</v>
      </c>
      <c r="L45" s="3"/>
    </row>
    <row r="46" spans="1:12" ht="13.5" thickTop="1">
      <c r="A46" s="4"/>
      <c r="B46" s="4"/>
      <c r="C46" s="4"/>
      <c r="D46" s="4"/>
      <c r="E46" s="50"/>
      <c r="F46" s="40"/>
      <c r="G46" s="44"/>
      <c r="H46" s="40"/>
      <c r="I46" s="50"/>
      <c r="J46" s="40"/>
      <c r="K46" s="44"/>
      <c r="L46" s="3"/>
    </row>
    <row r="47" spans="1:12" ht="12.75">
      <c r="A47" s="4" t="s">
        <v>25</v>
      </c>
      <c r="B47" s="4"/>
      <c r="C47" s="4"/>
      <c r="D47" s="4"/>
      <c r="E47" s="50"/>
      <c r="F47" s="40"/>
      <c r="G47" s="44"/>
      <c r="H47" s="40"/>
      <c r="I47" s="50"/>
      <c r="J47" s="40"/>
      <c r="K47" s="44"/>
      <c r="L47" s="3"/>
    </row>
    <row r="48" spans="1:12" ht="13.5" thickBot="1">
      <c r="A48" s="4" t="s">
        <v>26</v>
      </c>
      <c r="B48" s="4"/>
      <c r="C48" s="4"/>
      <c r="D48" s="4"/>
      <c r="E48" s="49">
        <v>2.3</v>
      </c>
      <c r="F48" s="40"/>
      <c r="G48" s="47" t="s">
        <v>28</v>
      </c>
      <c r="H48" s="40"/>
      <c r="I48" s="49">
        <f>+E48+'[1]INCOME STM'!$I$48</f>
        <v>6.5</v>
      </c>
      <c r="J48" s="40"/>
      <c r="K48" s="47" t="s">
        <v>28</v>
      </c>
      <c r="L48" s="3"/>
    </row>
    <row r="49" spans="1:12" ht="13.5" thickTop="1">
      <c r="A49" s="4"/>
      <c r="B49" s="4"/>
      <c r="C49" s="4"/>
      <c r="D49" s="4"/>
      <c r="E49" s="40"/>
      <c r="F49" s="40"/>
      <c r="G49" s="44"/>
      <c r="H49" s="40"/>
      <c r="I49" s="40"/>
      <c r="J49" s="40"/>
      <c r="K49" s="40"/>
      <c r="L49" s="3"/>
    </row>
    <row r="50" spans="1:12" ht="12.75">
      <c r="A50" s="4"/>
      <c r="B50" s="4"/>
      <c r="C50" s="4"/>
      <c r="D50" s="4"/>
      <c r="E50" s="40"/>
      <c r="F50" s="40"/>
      <c r="G50" s="44"/>
      <c r="H50" s="40"/>
      <c r="I50" s="40"/>
      <c r="J50" s="40"/>
      <c r="K50" s="40"/>
      <c r="L50" s="3"/>
    </row>
    <row r="51" spans="1:12" ht="12.75">
      <c r="A51" s="4"/>
      <c r="B51" s="4"/>
      <c r="C51" s="4"/>
      <c r="D51" s="4"/>
      <c r="E51" s="40"/>
      <c r="F51" s="40"/>
      <c r="G51" s="40"/>
      <c r="H51" s="40"/>
      <c r="I51" s="40"/>
      <c r="J51" s="40"/>
      <c r="K51" s="40"/>
      <c r="L51" s="3"/>
    </row>
    <row r="52" spans="1:12" ht="12.75">
      <c r="A52" s="4"/>
      <c r="B52" s="4"/>
      <c r="C52" s="4"/>
      <c r="D52" s="4"/>
      <c r="E52" s="40"/>
      <c r="F52" s="40"/>
      <c r="G52" s="40"/>
      <c r="H52" s="40"/>
      <c r="I52" s="40"/>
      <c r="J52" s="40"/>
      <c r="K52" s="40"/>
      <c r="L52" s="3"/>
    </row>
    <row r="53" spans="1:12" ht="12.75">
      <c r="A53" s="4"/>
      <c r="B53" s="4"/>
      <c r="C53" s="4"/>
      <c r="D53" s="4"/>
      <c r="E53" s="40"/>
      <c r="F53" s="40"/>
      <c r="G53" s="40"/>
      <c r="H53" s="40"/>
      <c r="I53" s="40"/>
      <c r="J53" s="40"/>
      <c r="K53" s="40"/>
      <c r="L53" s="3"/>
    </row>
    <row r="54" spans="1:12" ht="12.75">
      <c r="A54" s="53" t="s">
        <v>88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3"/>
    </row>
    <row r="55" spans="1:12" ht="12.75">
      <c r="A55" s="53" t="s">
        <v>27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3"/>
    </row>
    <row r="56" spans="1:12" ht="12.75">
      <c r="A56" s="4"/>
      <c r="B56" s="4"/>
      <c r="C56" s="4"/>
      <c r="D56" s="4"/>
      <c r="E56" s="40"/>
      <c r="F56" s="40"/>
      <c r="G56" s="40"/>
      <c r="H56" s="40"/>
      <c r="I56" s="40"/>
      <c r="J56" s="40"/>
      <c r="K56" s="40"/>
      <c r="L56" s="3"/>
    </row>
    <row r="57" spans="1:12" ht="12.75">
      <c r="A57" s="4"/>
      <c r="B57" s="4"/>
      <c r="C57" s="4"/>
      <c r="D57" s="4"/>
      <c r="E57" s="40"/>
      <c r="F57" s="40"/>
      <c r="G57" s="40"/>
      <c r="H57" s="40"/>
      <c r="I57" s="40"/>
      <c r="J57" s="40"/>
      <c r="K57" s="40"/>
      <c r="L57" s="3"/>
    </row>
    <row r="58" spans="1:12" ht="12.75">
      <c r="A58" s="4"/>
      <c r="B58" s="4"/>
      <c r="C58" s="4"/>
      <c r="D58" s="4"/>
      <c r="E58" s="40"/>
      <c r="F58" s="40"/>
      <c r="G58" s="40"/>
      <c r="H58" s="40"/>
      <c r="I58" s="40"/>
      <c r="J58" s="40"/>
      <c r="K58" s="40"/>
      <c r="L58" s="3"/>
    </row>
    <row r="59" spans="1:12" ht="12.75">
      <c r="A59" s="4"/>
      <c r="B59" s="4"/>
      <c r="C59" s="4"/>
      <c r="D59" s="4"/>
      <c r="E59" s="40"/>
      <c r="F59" s="40"/>
      <c r="G59" s="40"/>
      <c r="H59" s="40"/>
      <c r="I59" s="40"/>
      <c r="J59" s="40"/>
      <c r="K59" s="40"/>
      <c r="L59" s="3"/>
    </row>
    <row r="60" spans="1:12" ht="12.75">
      <c r="A60" s="4"/>
      <c r="B60" s="4"/>
      <c r="C60" s="4"/>
      <c r="D60" s="4"/>
      <c r="E60" s="40"/>
      <c r="F60" s="40"/>
      <c r="G60" s="40"/>
      <c r="H60" s="40"/>
      <c r="I60" s="40"/>
      <c r="J60" s="40"/>
      <c r="K60" s="40"/>
      <c r="L60" s="3"/>
    </row>
    <row r="61" spans="1:12" ht="12.75">
      <c r="A61" s="4"/>
      <c r="B61" s="4"/>
      <c r="C61" s="4"/>
      <c r="D61" s="4"/>
      <c r="E61" s="40"/>
      <c r="F61" s="40"/>
      <c r="G61" s="40"/>
      <c r="H61" s="40"/>
      <c r="I61" s="40"/>
      <c r="J61" s="40"/>
      <c r="K61" s="40"/>
      <c r="L61" s="3"/>
    </row>
    <row r="62" spans="1:12" ht="12.75">
      <c r="A62" s="4"/>
      <c r="B62" s="4"/>
      <c r="C62" s="4"/>
      <c r="D62" s="4"/>
      <c r="E62" s="40"/>
      <c r="F62" s="40"/>
      <c r="G62" s="40"/>
      <c r="H62" s="40"/>
      <c r="I62" s="40"/>
      <c r="J62" s="40"/>
      <c r="K62" s="40"/>
      <c r="L62" s="3"/>
    </row>
    <row r="63" spans="1:12" ht="12.75">
      <c r="A63" s="4"/>
      <c r="B63" s="4"/>
      <c r="C63" s="4"/>
      <c r="D63" s="4"/>
      <c r="E63" s="40"/>
      <c r="F63" s="40"/>
      <c r="G63" s="40"/>
      <c r="H63" s="40"/>
      <c r="I63" s="40"/>
      <c r="J63" s="40"/>
      <c r="K63" s="40"/>
      <c r="L63" s="3"/>
    </row>
    <row r="64" spans="1:12" ht="12.75">
      <c r="A64" s="4"/>
      <c r="B64" s="4"/>
      <c r="C64" s="4"/>
      <c r="D64" s="4"/>
      <c r="E64" s="40"/>
      <c r="F64" s="40"/>
      <c r="G64" s="40"/>
      <c r="H64" s="40"/>
      <c r="I64" s="40"/>
      <c r="J64" s="40"/>
      <c r="K64" s="40"/>
      <c r="L64" s="3"/>
    </row>
    <row r="65" spans="1:12" ht="12.75">
      <c r="A65" s="4"/>
      <c r="B65" s="4"/>
      <c r="C65" s="4"/>
      <c r="D65" s="4"/>
      <c r="E65" s="40"/>
      <c r="F65" s="40"/>
      <c r="G65" s="40"/>
      <c r="H65" s="40"/>
      <c r="I65" s="40"/>
      <c r="J65" s="40"/>
      <c r="K65" s="40"/>
      <c r="L65" s="3"/>
    </row>
    <row r="66" spans="1:12" ht="12.75">
      <c r="A66" s="4"/>
      <c r="B66" s="4"/>
      <c r="C66" s="4"/>
      <c r="D66" s="4"/>
      <c r="E66" s="40"/>
      <c r="F66" s="40"/>
      <c r="G66" s="40"/>
      <c r="H66" s="40"/>
      <c r="I66" s="40"/>
      <c r="J66" s="40"/>
      <c r="K66" s="40"/>
      <c r="L66" s="3"/>
    </row>
    <row r="67" spans="1:12" ht="12.75">
      <c r="A67" s="4"/>
      <c r="B67" s="4"/>
      <c r="C67" s="4"/>
      <c r="D67" s="4"/>
      <c r="E67" s="40"/>
      <c r="F67" s="40"/>
      <c r="G67" s="40"/>
      <c r="H67" s="40"/>
      <c r="I67" s="40"/>
      <c r="J67" s="40"/>
      <c r="K67" s="40"/>
      <c r="L67" s="3"/>
    </row>
    <row r="68" spans="1:12" ht="12.75">
      <c r="A68" s="4"/>
      <c r="B68" s="4"/>
      <c r="C68" s="4"/>
      <c r="D68" s="4"/>
      <c r="E68" s="40"/>
      <c r="F68" s="40"/>
      <c r="G68" s="40"/>
      <c r="H68" s="40"/>
      <c r="I68" s="40"/>
      <c r="J68" s="40"/>
      <c r="K68" s="40"/>
      <c r="L68" s="3"/>
    </row>
    <row r="69" spans="1:12" ht="12.75">
      <c r="A69" s="4"/>
      <c r="B69" s="4"/>
      <c r="C69" s="4"/>
      <c r="D69" s="4"/>
      <c r="E69" s="40"/>
      <c r="F69" s="40"/>
      <c r="G69" s="40"/>
      <c r="H69" s="40"/>
      <c r="I69" s="40"/>
      <c r="J69" s="40"/>
      <c r="K69" s="40"/>
      <c r="L69" s="3"/>
    </row>
    <row r="70" spans="1:12" ht="12.75">
      <c r="A70" s="4"/>
      <c r="B70" s="4"/>
      <c r="C70" s="4"/>
      <c r="D70" s="4"/>
      <c r="E70" s="40"/>
      <c r="F70" s="40"/>
      <c r="G70" s="40"/>
      <c r="H70" s="40"/>
      <c r="I70" s="40"/>
      <c r="J70" s="40"/>
      <c r="K70" s="40"/>
      <c r="L70" s="3"/>
    </row>
    <row r="71" spans="1:12" ht="12.75">
      <c r="A71" s="4"/>
      <c r="B71" s="4"/>
      <c r="C71" s="4"/>
      <c r="D71" s="4"/>
      <c r="E71" s="40"/>
      <c r="F71" s="40"/>
      <c r="G71" s="40"/>
      <c r="H71" s="40"/>
      <c r="I71" s="40"/>
      <c r="J71" s="40"/>
      <c r="K71" s="40"/>
      <c r="L71" s="3"/>
    </row>
    <row r="72" spans="1:12" ht="12.75">
      <c r="A72" s="4"/>
      <c r="B72" s="4"/>
      <c r="C72" s="4"/>
      <c r="D72" s="4"/>
      <c r="E72" s="40"/>
      <c r="F72" s="40"/>
      <c r="G72" s="40"/>
      <c r="H72" s="40"/>
      <c r="I72" s="40"/>
      <c r="J72" s="40"/>
      <c r="K72" s="40"/>
      <c r="L72" s="3"/>
    </row>
    <row r="73" spans="1:12" ht="12.75">
      <c r="A73" s="4"/>
      <c r="B73" s="4"/>
      <c r="C73" s="4"/>
      <c r="D73" s="4"/>
      <c r="E73" s="40"/>
      <c r="F73" s="40"/>
      <c r="G73" s="40"/>
      <c r="H73" s="40"/>
      <c r="I73" s="40"/>
      <c r="J73" s="40"/>
      <c r="K73" s="40"/>
      <c r="L73" s="3"/>
    </row>
    <row r="74" spans="1:12" ht="12.75">
      <c r="A74" s="4"/>
      <c r="B74" s="4"/>
      <c r="C74" s="4"/>
      <c r="D74" s="4"/>
      <c r="E74" s="40"/>
      <c r="F74" s="40"/>
      <c r="G74" s="40"/>
      <c r="H74" s="40"/>
      <c r="I74" s="40"/>
      <c r="J74" s="40"/>
      <c r="K74" s="40"/>
      <c r="L74" s="3"/>
    </row>
    <row r="75" spans="1:12" ht="12.75">
      <c r="A75" s="4"/>
      <c r="B75" s="4"/>
      <c r="C75" s="4"/>
      <c r="D75" s="4"/>
      <c r="E75" s="40"/>
      <c r="F75" s="40"/>
      <c r="G75" s="40"/>
      <c r="H75" s="40"/>
      <c r="I75" s="40"/>
      <c r="J75" s="40"/>
      <c r="K75" s="40"/>
      <c r="L75" s="3"/>
    </row>
    <row r="76" spans="1:12" ht="12.75">
      <c r="A76" s="4"/>
      <c r="B76" s="4"/>
      <c r="C76" s="4"/>
      <c r="D76" s="4"/>
      <c r="E76" s="40"/>
      <c r="F76" s="40"/>
      <c r="G76" s="40"/>
      <c r="H76" s="40"/>
      <c r="I76" s="40"/>
      <c r="J76" s="40"/>
      <c r="K76" s="40"/>
      <c r="L76" s="3"/>
    </row>
    <row r="77" spans="1:12" ht="12.75">
      <c r="A77" s="4"/>
      <c r="B77" s="4"/>
      <c r="C77" s="4"/>
      <c r="D77" s="4"/>
      <c r="E77" s="40"/>
      <c r="F77" s="40"/>
      <c r="G77" s="40"/>
      <c r="H77" s="40"/>
      <c r="I77" s="40"/>
      <c r="J77" s="40"/>
      <c r="K77" s="40"/>
      <c r="L77" s="3"/>
    </row>
    <row r="78" spans="1:12" ht="12.75">
      <c r="A78" s="4"/>
      <c r="B78" s="4"/>
      <c r="C78" s="4"/>
      <c r="D78" s="4"/>
      <c r="E78" s="40"/>
      <c r="F78" s="40"/>
      <c r="G78" s="40"/>
      <c r="H78" s="40"/>
      <c r="I78" s="40"/>
      <c r="J78" s="40"/>
      <c r="K78" s="40"/>
      <c r="L78" s="3"/>
    </row>
    <row r="79" spans="1:12" ht="12.75">
      <c r="A79" s="4"/>
      <c r="B79" s="4"/>
      <c r="C79" s="4"/>
      <c r="D79" s="4"/>
      <c r="E79" s="40"/>
      <c r="F79" s="40"/>
      <c r="G79" s="40"/>
      <c r="H79" s="40"/>
      <c r="I79" s="40"/>
      <c r="J79" s="40"/>
      <c r="K79" s="40"/>
      <c r="L79" s="3"/>
    </row>
    <row r="80" spans="1:12" ht="12.75">
      <c r="A80" s="4"/>
      <c r="B80" s="4"/>
      <c r="C80" s="4"/>
      <c r="D80" s="4"/>
      <c r="E80" s="40"/>
      <c r="F80" s="40"/>
      <c r="G80" s="40"/>
      <c r="H80" s="40"/>
      <c r="I80" s="40"/>
      <c r="J80" s="40"/>
      <c r="K80" s="40"/>
      <c r="L80" s="3"/>
    </row>
    <row r="81" spans="1:12" ht="12.75">
      <c r="A81" s="4"/>
      <c r="B81" s="4"/>
      <c r="C81" s="4"/>
      <c r="D81" s="4"/>
      <c r="E81" s="40"/>
      <c r="F81" s="40"/>
      <c r="G81" s="40"/>
      <c r="H81" s="40"/>
      <c r="I81" s="40"/>
      <c r="J81" s="40"/>
      <c r="K81" s="40"/>
      <c r="L81" s="3"/>
    </row>
    <row r="82" spans="1:12" ht="12.75">
      <c r="A82" s="4"/>
      <c r="B82" s="4"/>
      <c r="C82" s="4"/>
      <c r="D82" s="4"/>
      <c r="E82" s="40"/>
      <c r="F82" s="40"/>
      <c r="G82" s="40"/>
      <c r="H82" s="40"/>
      <c r="I82" s="40"/>
      <c r="J82" s="40"/>
      <c r="K82" s="40"/>
      <c r="L82" s="3"/>
    </row>
    <row r="83" spans="1:12" ht="12.75">
      <c r="A83" s="4"/>
      <c r="B83" s="4"/>
      <c r="C83" s="4"/>
      <c r="D83" s="4"/>
      <c r="E83" s="40"/>
      <c r="F83" s="40"/>
      <c r="G83" s="40"/>
      <c r="H83" s="40"/>
      <c r="I83" s="40"/>
      <c r="J83" s="40"/>
      <c r="K83" s="40"/>
      <c r="L83" s="3"/>
    </row>
    <row r="84" spans="1:12" ht="12.75">
      <c r="A84" s="4"/>
      <c r="B84" s="4"/>
      <c r="C84" s="4"/>
      <c r="D84" s="4"/>
      <c r="E84" s="40"/>
      <c r="F84" s="40"/>
      <c r="G84" s="40"/>
      <c r="H84" s="40"/>
      <c r="I84" s="40"/>
      <c r="J84" s="40"/>
      <c r="K84" s="40"/>
      <c r="L84" s="3"/>
    </row>
    <row r="85" spans="1:12" ht="12.75">
      <c r="A85" s="4"/>
      <c r="B85" s="4"/>
      <c r="C85" s="4"/>
      <c r="D85" s="4"/>
      <c r="E85" s="40"/>
      <c r="F85" s="40"/>
      <c r="G85" s="40"/>
      <c r="H85" s="40"/>
      <c r="I85" s="40"/>
      <c r="J85" s="40"/>
      <c r="K85" s="40"/>
      <c r="L85" s="3"/>
    </row>
    <row r="86" spans="1:12" ht="12.75">
      <c r="A86" s="4"/>
      <c r="B86" s="4"/>
      <c r="C86" s="4"/>
      <c r="D86" s="4"/>
      <c r="E86" s="40"/>
      <c r="F86" s="40"/>
      <c r="G86" s="40"/>
      <c r="H86" s="40"/>
      <c r="I86" s="40"/>
      <c r="J86" s="40"/>
      <c r="K86" s="40"/>
      <c r="L86" s="3"/>
    </row>
    <row r="87" spans="1:12" ht="12.75">
      <c r="A87" s="4"/>
      <c r="B87" s="4"/>
      <c r="C87" s="4"/>
      <c r="D87" s="4"/>
      <c r="E87" s="40"/>
      <c r="F87" s="40"/>
      <c r="G87" s="40"/>
      <c r="H87" s="40"/>
      <c r="I87" s="40"/>
      <c r="J87" s="40"/>
      <c r="K87" s="40"/>
      <c r="L87" s="3"/>
    </row>
    <row r="88" spans="1:12" ht="12.75">
      <c r="A88" s="4"/>
      <c r="B88" s="4"/>
      <c r="C88" s="4"/>
      <c r="D88" s="4"/>
      <c r="E88" s="40"/>
      <c r="F88" s="40"/>
      <c r="G88" s="40"/>
      <c r="H88" s="40"/>
      <c r="I88" s="40"/>
      <c r="J88" s="40"/>
      <c r="K88" s="40"/>
      <c r="L88" s="3"/>
    </row>
    <row r="89" spans="1:12" ht="12.75">
      <c r="A89" s="4"/>
      <c r="B89" s="4"/>
      <c r="C89" s="4"/>
      <c r="D89" s="4"/>
      <c r="E89" s="40"/>
      <c r="F89" s="40"/>
      <c r="G89" s="40"/>
      <c r="H89" s="40"/>
      <c r="I89" s="40"/>
      <c r="J89" s="40"/>
      <c r="K89" s="40"/>
      <c r="L89" s="3"/>
    </row>
    <row r="90" spans="1:12" ht="12.75">
      <c r="A90" s="4"/>
      <c r="B90" s="4"/>
      <c r="C90" s="4"/>
      <c r="D90" s="4"/>
      <c r="E90" s="40"/>
      <c r="F90" s="40"/>
      <c r="G90" s="40"/>
      <c r="H90" s="40"/>
      <c r="I90" s="40"/>
      <c r="J90" s="40"/>
      <c r="K90" s="40"/>
      <c r="L90" s="3"/>
    </row>
    <row r="91" spans="1:12" ht="12.75">
      <c r="A91" s="4"/>
      <c r="B91" s="4"/>
      <c r="C91" s="4"/>
      <c r="D91" s="4"/>
      <c r="E91" s="40"/>
      <c r="F91" s="40"/>
      <c r="G91" s="40"/>
      <c r="H91" s="40"/>
      <c r="I91" s="40"/>
      <c r="J91" s="40"/>
      <c r="K91" s="40"/>
      <c r="L91" s="3"/>
    </row>
    <row r="92" spans="1:12" ht="12.75">
      <c r="A92" s="4"/>
      <c r="B92" s="4"/>
      <c r="C92" s="4"/>
      <c r="D92" s="4"/>
      <c r="E92" s="40"/>
      <c r="F92" s="40"/>
      <c r="G92" s="40"/>
      <c r="H92" s="40"/>
      <c r="I92" s="40"/>
      <c r="J92" s="40"/>
      <c r="K92" s="40"/>
      <c r="L92" s="3"/>
    </row>
    <row r="93" spans="1:12" ht="12.75">
      <c r="A93" s="4"/>
      <c r="B93" s="4"/>
      <c r="C93" s="4"/>
      <c r="D93" s="4"/>
      <c r="E93" s="40"/>
      <c r="F93" s="40"/>
      <c r="G93" s="40"/>
      <c r="H93" s="40"/>
      <c r="I93" s="40"/>
      <c r="J93" s="40"/>
      <c r="K93" s="40"/>
      <c r="L93" s="3"/>
    </row>
    <row r="94" spans="1:12" ht="12.75">
      <c r="A94" s="4"/>
      <c r="B94" s="4"/>
      <c r="C94" s="4"/>
      <c r="D94" s="4"/>
      <c r="E94" s="40"/>
      <c r="F94" s="40"/>
      <c r="G94" s="40"/>
      <c r="H94" s="40"/>
      <c r="I94" s="40"/>
      <c r="J94" s="40"/>
      <c r="K94" s="40"/>
      <c r="L94" s="3"/>
    </row>
    <row r="95" spans="1:12" ht="12.75">
      <c r="A95" s="4"/>
      <c r="B95" s="4"/>
      <c r="C95" s="4"/>
      <c r="D95" s="4"/>
      <c r="E95" s="40"/>
      <c r="F95" s="40"/>
      <c r="G95" s="40"/>
      <c r="H95" s="40"/>
      <c r="I95" s="40"/>
      <c r="J95" s="40"/>
      <c r="K95" s="40"/>
      <c r="L95" s="3"/>
    </row>
    <row r="96" spans="1:12" ht="12.75">
      <c r="A96" s="4"/>
      <c r="B96" s="4"/>
      <c r="C96" s="4"/>
      <c r="D96" s="4"/>
      <c r="E96" s="40"/>
      <c r="F96" s="40"/>
      <c r="G96" s="40"/>
      <c r="H96" s="40"/>
      <c r="I96" s="40"/>
      <c r="J96" s="40"/>
      <c r="K96" s="40"/>
      <c r="L96" s="3"/>
    </row>
    <row r="97" spans="1:12" ht="12.75">
      <c r="A97" s="4"/>
      <c r="B97" s="4"/>
      <c r="C97" s="4"/>
      <c r="D97" s="4"/>
      <c r="E97" s="40"/>
      <c r="F97" s="40"/>
      <c r="G97" s="40"/>
      <c r="H97" s="40"/>
      <c r="I97" s="40"/>
      <c r="J97" s="40"/>
      <c r="K97" s="40"/>
      <c r="L97" s="3"/>
    </row>
    <row r="98" spans="1:12" ht="12.75">
      <c r="A98" s="4"/>
      <c r="B98" s="4"/>
      <c r="C98" s="4"/>
      <c r="D98" s="4"/>
      <c r="E98" s="40"/>
      <c r="F98" s="40"/>
      <c r="G98" s="40"/>
      <c r="H98" s="40"/>
      <c r="I98" s="40"/>
      <c r="J98" s="40"/>
      <c r="K98" s="40"/>
      <c r="L98" s="3"/>
    </row>
    <row r="99" spans="1:12" ht="12.75">
      <c r="A99" s="4"/>
      <c r="B99" s="4"/>
      <c r="C99" s="4"/>
      <c r="D99" s="4"/>
      <c r="E99" s="40"/>
      <c r="F99" s="40"/>
      <c r="G99" s="40"/>
      <c r="H99" s="40"/>
      <c r="I99" s="40"/>
      <c r="J99" s="40"/>
      <c r="K99" s="40"/>
      <c r="L99" s="3"/>
    </row>
    <row r="100" spans="1:12" ht="12.75">
      <c r="A100" s="4"/>
      <c r="B100" s="4"/>
      <c r="C100" s="4"/>
      <c r="D100" s="4"/>
      <c r="E100" s="40"/>
      <c r="F100" s="40"/>
      <c r="G100" s="40"/>
      <c r="H100" s="40"/>
      <c r="I100" s="40"/>
      <c r="J100" s="40"/>
      <c r="K100" s="40"/>
      <c r="L100" s="3"/>
    </row>
    <row r="101" spans="1:12" ht="12.75">
      <c r="A101" s="4"/>
      <c r="B101" s="4"/>
      <c r="C101" s="4"/>
      <c r="D101" s="4"/>
      <c r="E101" s="40"/>
      <c r="F101" s="40"/>
      <c r="G101" s="40"/>
      <c r="H101" s="40"/>
      <c r="I101" s="40"/>
      <c r="J101" s="40"/>
      <c r="K101" s="40"/>
      <c r="L101" s="3"/>
    </row>
    <row r="102" spans="1:12" ht="12.75">
      <c r="A102" s="4"/>
      <c r="B102" s="4"/>
      <c r="C102" s="4"/>
      <c r="D102" s="4"/>
      <c r="E102" s="40"/>
      <c r="F102" s="40"/>
      <c r="G102" s="40"/>
      <c r="H102" s="40"/>
      <c r="I102" s="40"/>
      <c r="J102" s="40"/>
      <c r="K102" s="40"/>
      <c r="L102" s="3"/>
    </row>
    <row r="103" spans="1:12" ht="12.75">
      <c r="A103" s="4"/>
      <c r="B103" s="4"/>
      <c r="C103" s="4"/>
      <c r="D103" s="4"/>
      <c r="E103" s="40"/>
      <c r="F103" s="40"/>
      <c r="G103" s="40"/>
      <c r="H103" s="40"/>
      <c r="I103" s="40"/>
      <c r="J103" s="40"/>
      <c r="K103" s="40"/>
      <c r="L103" s="3"/>
    </row>
    <row r="104" spans="1:12" ht="12.75">
      <c r="A104" s="4"/>
      <c r="B104" s="4"/>
      <c r="C104" s="4"/>
      <c r="D104" s="4"/>
      <c r="E104" s="40"/>
      <c r="F104" s="40"/>
      <c r="G104" s="40"/>
      <c r="H104" s="40"/>
      <c r="I104" s="40"/>
      <c r="J104" s="40"/>
      <c r="K104" s="40"/>
      <c r="L104" s="3"/>
    </row>
    <row r="105" spans="1:12" ht="12.75">
      <c r="A105" s="4"/>
      <c r="B105" s="4"/>
      <c r="C105" s="4"/>
      <c r="D105" s="4"/>
      <c r="E105" s="40"/>
      <c r="F105" s="40"/>
      <c r="G105" s="40"/>
      <c r="H105" s="40"/>
      <c r="I105" s="40"/>
      <c r="J105" s="40"/>
      <c r="K105" s="40"/>
      <c r="L105" s="3"/>
    </row>
    <row r="106" spans="1:12" ht="12.75">
      <c r="A106" s="4"/>
      <c r="B106" s="4"/>
      <c r="C106" s="4"/>
      <c r="D106" s="4"/>
      <c r="E106" s="40"/>
      <c r="F106" s="40"/>
      <c r="G106" s="40"/>
      <c r="H106" s="40"/>
      <c r="I106" s="40"/>
      <c r="J106" s="40"/>
      <c r="K106" s="40"/>
      <c r="L106" s="3"/>
    </row>
    <row r="107" spans="1:12" ht="12.75">
      <c r="A107" s="4"/>
      <c r="B107" s="4"/>
      <c r="C107" s="4"/>
      <c r="D107" s="4"/>
      <c r="E107" s="40"/>
      <c r="F107" s="40"/>
      <c r="G107" s="40"/>
      <c r="H107" s="40"/>
      <c r="I107" s="40"/>
      <c r="J107" s="40"/>
      <c r="K107" s="40"/>
      <c r="L107" s="3"/>
    </row>
    <row r="108" spans="1:12" ht="12.75">
      <c r="A108" s="4"/>
      <c r="B108" s="4"/>
      <c r="C108" s="4"/>
      <c r="D108" s="4"/>
      <c r="E108" s="40"/>
      <c r="F108" s="40"/>
      <c r="G108" s="40"/>
      <c r="H108" s="40"/>
      <c r="I108" s="40"/>
      <c r="J108" s="40"/>
      <c r="K108" s="40"/>
      <c r="L108" s="3"/>
    </row>
    <row r="109" spans="1:12" ht="12.75">
      <c r="A109" s="4"/>
      <c r="B109" s="4"/>
      <c r="C109" s="4"/>
      <c r="D109" s="4"/>
      <c r="E109" s="40"/>
      <c r="F109" s="40"/>
      <c r="G109" s="40"/>
      <c r="H109" s="40"/>
      <c r="I109" s="40"/>
      <c r="J109" s="40"/>
      <c r="K109" s="40"/>
      <c r="L109" s="3"/>
    </row>
    <row r="110" spans="1:12" ht="12.75">
      <c r="A110" s="4"/>
      <c r="B110" s="4"/>
      <c r="C110" s="4"/>
      <c r="D110" s="4"/>
      <c r="E110" s="40"/>
      <c r="F110" s="40"/>
      <c r="G110" s="40"/>
      <c r="H110" s="40"/>
      <c r="I110" s="40"/>
      <c r="J110" s="40"/>
      <c r="K110" s="40"/>
      <c r="L110" s="3"/>
    </row>
    <row r="111" spans="1:12" ht="12.75">
      <c r="A111" s="4"/>
      <c r="B111" s="4"/>
      <c r="C111" s="4"/>
      <c r="D111" s="4"/>
      <c r="E111" s="40"/>
      <c r="F111" s="40"/>
      <c r="G111" s="40"/>
      <c r="H111" s="40"/>
      <c r="I111" s="40"/>
      <c r="J111" s="40"/>
      <c r="K111" s="40"/>
      <c r="L111" s="3"/>
    </row>
    <row r="112" spans="1:12" ht="12.75">
      <c r="A112" s="4"/>
      <c r="B112" s="4"/>
      <c r="C112" s="4"/>
      <c r="D112" s="4"/>
      <c r="E112" s="40"/>
      <c r="F112" s="40"/>
      <c r="G112" s="40"/>
      <c r="H112" s="40"/>
      <c r="I112" s="40"/>
      <c r="J112" s="40"/>
      <c r="K112" s="40"/>
      <c r="L112" s="3"/>
    </row>
    <row r="113" spans="1:12" ht="12.75">
      <c r="A113" s="4"/>
      <c r="B113" s="4"/>
      <c r="C113" s="4"/>
      <c r="D113" s="4"/>
      <c r="E113" s="40"/>
      <c r="F113" s="40"/>
      <c r="G113" s="40"/>
      <c r="H113" s="40"/>
      <c r="I113" s="40"/>
      <c r="J113" s="40"/>
      <c r="K113" s="40"/>
      <c r="L113" s="3"/>
    </row>
    <row r="114" spans="1:12" ht="12.75">
      <c r="A114" s="4"/>
      <c r="B114" s="4"/>
      <c r="C114" s="4"/>
      <c r="D114" s="4"/>
      <c r="E114" s="40"/>
      <c r="F114" s="40"/>
      <c r="G114" s="40"/>
      <c r="H114" s="40"/>
      <c r="I114" s="40"/>
      <c r="J114" s="40"/>
      <c r="K114" s="40"/>
      <c r="L114" s="3"/>
    </row>
    <row r="115" spans="1:12" ht="12.75">
      <c r="A115" s="4"/>
      <c r="B115" s="4"/>
      <c r="C115" s="4"/>
      <c r="D115" s="4"/>
      <c r="E115" s="40"/>
      <c r="F115" s="40"/>
      <c r="G115" s="40"/>
      <c r="H115" s="40"/>
      <c r="I115" s="40"/>
      <c r="J115" s="40"/>
      <c r="K115" s="40"/>
      <c r="L115" s="3"/>
    </row>
    <row r="116" spans="1:12" ht="12.75">
      <c r="A116" s="4"/>
      <c r="B116" s="4"/>
      <c r="C116" s="4"/>
      <c r="D116" s="4"/>
      <c r="E116" s="40"/>
      <c r="F116" s="40"/>
      <c r="G116" s="40"/>
      <c r="H116" s="40"/>
      <c r="I116" s="40"/>
      <c r="J116" s="40"/>
      <c r="K116" s="40"/>
      <c r="L116" s="3"/>
    </row>
    <row r="117" spans="1:12" ht="12.75">
      <c r="A117" s="4"/>
      <c r="B117" s="4"/>
      <c r="C117" s="4"/>
      <c r="D117" s="4"/>
      <c r="E117" s="40"/>
      <c r="F117" s="40"/>
      <c r="G117" s="40"/>
      <c r="H117" s="40"/>
      <c r="I117" s="40"/>
      <c r="J117" s="40"/>
      <c r="K117" s="40"/>
      <c r="L117" s="3"/>
    </row>
    <row r="118" spans="1:12" ht="12.75">
      <c r="A118" s="4"/>
      <c r="B118" s="4"/>
      <c r="C118" s="4"/>
      <c r="D118" s="4"/>
      <c r="E118" s="40"/>
      <c r="F118" s="40"/>
      <c r="G118" s="40"/>
      <c r="H118" s="40"/>
      <c r="I118" s="40"/>
      <c r="J118" s="40"/>
      <c r="K118" s="40"/>
      <c r="L118" s="3"/>
    </row>
    <row r="119" spans="1:12" ht="12.75">
      <c r="A119" s="4"/>
      <c r="B119" s="4"/>
      <c r="C119" s="4"/>
      <c r="D119" s="4"/>
      <c r="E119" s="40"/>
      <c r="F119" s="40"/>
      <c r="G119" s="40"/>
      <c r="H119" s="40"/>
      <c r="I119" s="40"/>
      <c r="J119" s="40"/>
      <c r="K119" s="40"/>
      <c r="L119" s="3"/>
    </row>
    <row r="120" spans="1:12" ht="12.75">
      <c r="A120" s="4"/>
      <c r="B120" s="4"/>
      <c r="C120" s="4"/>
      <c r="D120" s="4"/>
      <c r="E120" s="40"/>
      <c r="F120" s="40"/>
      <c r="G120" s="40"/>
      <c r="H120" s="40"/>
      <c r="I120" s="40"/>
      <c r="J120" s="40"/>
      <c r="K120" s="40"/>
      <c r="L120" s="3"/>
    </row>
    <row r="121" spans="1:12" ht="12.75">
      <c r="A121" s="4"/>
      <c r="B121" s="4"/>
      <c r="C121" s="4"/>
      <c r="D121" s="4"/>
      <c r="E121" s="40"/>
      <c r="F121" s="40"/>
      <c r="G121" s="40"/>
      <c r="H121" s="40"/>
      <c r="I121" s="40"/>
      <c r="J121" s="40"/>
      <c r="K121" s="40"/>
      <c r="L121" s="3"/>
    </row>
    <row r="122" spans="1:12" ht="12.75">
      <c r="A122" s="4"/>
      <c r="B122" s="4"/>
      <c r="C122" s="4"/>
      <c r="D122" s="4"/>
      <c r="E122" s="40"/>
      <c r="F122" s="40"/>
      <c r="G122" s="40"/>
      <c r="H122" s="40"/>
      <c r="I122" s="40"/>
      <c r="J122" s="40"/>
      <c r="K122" s="40"/>
      <c r="L122" s="3"/>
    </row>
    <row r="123" spans="1:12" ht="12.75">
      <c r="A123" s="4"/>
      <c r="B123" s="4"/>
      <c r="C123" s="4"/>
      <c r="D123" s="4"/>
      <c r="E123" s="40"/>
      <c r="F123" s="40"/>
      <c r="G123" s="40"/>
      <c r="H123" s="40"/>
      <c r="I123" s="40"/>
      <c r="J123" s="40"/>
      <c r="K123" s="40"/>
      <c r="L123" s="3"/>
    </row>
    <row r="124" spans="1:12" ht="12.75">
      <c r="A124" s="4"/>
      <c r="B124" s="4"/>
      <c r="C124" s="4"/>
      <c r="D124" s="4"/>
      <c r="E124" s="40"/>
      <c r="F124" s="40"/>
      <c r="G124" s="40"/>
      <c r="H124" s="40"/>
      <c r="I124" s="40"/>
      <c r="J124" s="40"/>
      <c r="K124" s="40"/>
      <c r="L124" s="3"/>
    </row>
    <row r="125" spans="1:12" ht="12.75">
      <c r="A125" s="4"/>
      <c r="B125" s="4"/>
      <c r="C125" s="4"/>
      <c r="D125" s="4"/>
      <c r="E125" s="40"/>
      <c r="F125" s="40"/>
      <c r="G125" s="40"/>
      <c r="H125" s="40"/>
      <c r="I125" s="40"/>
      <c r="J125" s="40"/>
      <c r="K125" s="40"/>
      <c r="L125" s="3"/>
    </row>
    <row r="126" spans="1:12" ht="12.75">
      <c r="A126" s="4"/>
      <c r="B126" s="4"/>
      <c r="C126" s="4"/>
      <c r="D126" s="4"/>
      <c r="E126" s="40"/>
      <c r="F126" s="40"/>
      <c r="G126" s="40"/>
      <c r="H126" s="40"/>
      <c r="I126" s="40"/>
      <c r="J126" s="40"/>
      <c r="K126" s="40"/>
      <c r="L126" s="3"/>
    </row>
    <row r="127" spans="1:12" ht="12.75">
      <c r="A127" s="4"/>
      <c r="B127" s="4"/>
      <c r="C127" s="4"/>
      <c r="D127" s="4"/>
      <c r="E127" s="40"/>
      <c r="F127" s="40"/>
      <c r="G127" s="40"/>
      <c r="H127" s="40"/>
      <c r="I127" s="40"/>
      <c r="J127" s="40"/>
      <c r="K127" s="40"/>
      <c r="L127" s="3"/>
    </row>
    <row r="128" spans="1:12" ht="12.75">
      <c r="A128" s="3"/>
      <c r="B128" s="3"/>
      <c r="C128" s="3"/>
      <c r="D128" s="3"/>
      <c r="E128" s="40"/>
      <c r="F128" s="40"/>
      <c r="G128" s="40"/>
      <c r="H128" s="40"/>
      <c r="I128" s="40"/>
      <c r="J128" s="40"/>
      <c r="K128" s="40"/>
      <c r="L128" s="3"/>
    </row>
    <row r="129" spans="1:12" ht="12.75">
      <c r="A129" s="3"/>
      <c r="B129" s="3"/>
      <c r="C129" s="3"/>
      <c r="D129" s="3"/>
      <c r="E129" s="40"/>
      <c r="F129" s="40"/>
      <c r="G129" s="40"/>
      <c r="H129" s="40"/>
      <c r="I129" s="40"/>
      <c r="J129" s="40"/>
      <c r="K129" s="40"/>
      <c r="L129" s="3"/>
    </row>
    <row r="130" spans="1:12" ht="12.75">
      <c r="A130" s="3"/>
      <c r="B130" s="3"/>
      <c r="C130" s="3"/>
      <c r="D130" s="3"/>
      <c r="E130" s="40"/>
      <c r="F130" s="40"/>
      <c r="G130" s="40"/>
      <c r="H130" s="40"/>
      <c r="I130" s="40"/>
      <c r="J130" s="40"/>
      <c r="K130" s="40"/>
      <c r="L130" s="3"/>
    </row>
    <row r="131" spans="1:12" ht="12.75">
      <c r="A131" s="3"/>
      <c r="B131" s="3"/>
      <c r="C131" s="3"/>
      <c r="D131" s="3"/>
      <c r="E131" s="40"/>
      <c r="F131" s="40"/>
      <c r="G131" s="40"/>
      <c r="H131" s="40"/>
      <c r="I131" s="40"/>
      <c r="J131" s="40"/>
      <c r="K131" s="40"/>
      <c r="L131" s="3"/>
    </row>
    <row r="132" spans="1:12" ht="12.75">
      <c r="A132" s="3"/>
      <c r="B132" s="3"/>
      <c r="C132" s="3"/>
      <c r="D132" s="3"/>
      <c r="E132" s="40"/>
      <c r="F132" s="40"/>
      <c r="G132" s="40"/>
      <c r="H132" s="40"/>
      <c r="I132" s="40"/>
      <c r="J132" s="40"/>
      <c r="K132" s="40"/>
      <c r="L132" s="3"/>
    </row>
    <row r="133" spans="1:12" ht="12.75">
      <c r="A133" s="3"/>
      <c r="B133" s="3"/>
      <c r="C133" s="3"/>
      <c r="D133" s="3"/>
      <c r="E133" s="40"/>
      <c r="F133" s="40"/>
      <c r="G133" s="40"/>
      <c r="H133" s="40"/>
      <c r="I133" s="40"/>
      <c r="J133" s="40"/>
      <c r="K133" s="40"/>
      <c r="L133" s="3"/>
    </row>
    <row r="134" spans="1:12" ht="12.75">
      <c r="A134" s="3"/>
      <c r="B134" s="3"/>
      <c r="C134" s="3"/>
      <c r="D134" s="3"/>
      <c r="E134" s="40"/>
      <c r="F134" s="40"/>
      <c r="G134" s="40"/>
      <c r="H134" s="40"/>
      <c r="I134" s="40"/>
      <c r="J134" s="40"/>
      <c r="K134" s="40"/>
      <c r="L134" s="3"/>
    </row>
    <row r="135" spans="1:12" ht="12.75">
      <c r="A135" s="3"/>
      <c r="B135" s="3"/>
      <c r="C135" s="3"/>
      <c r="D135" s="3"/>
      <c r="E135" s="40"/>
      <c r="F135" s="40"/>
      <c r="G135" s="40"/>
      <c r="H135" s="40"/>
      <c r="I135" s="40"/>
      <c r="J135" s="40"/>
      <c r="K135" s="40"/>
      <c r="L135" s="3"/>
    </row>
    <row r="136" spans="1:12" ht="12.75">
      <c r="A136" s="3"/>
      <c r="B136" s="3"/>
      <c r="C136" s="3"/>
      <c r="D136" s="3"/>
      <c r="E136" s="40"/>
      <c r="F136" s="40"/>
      <c r="G136" s="40"/>
      <c r="H136" s="40"/>
      <c r="I136" s="40"/>
      <c r="J136" s="40"/>
      <c r="K136" s="40"/>
      <c r="L136" s="3"/>
    </row>
    <row r="137" spans="1:12" ht="12.75">
      <c r="A137" s="3"/>
      <c r="B137" s="3"/>
      <c r="C137" s="3"/>
      <c r="D137" s="3"/>
      <c r="E137" s="40"/>
      <c r="F137" s="40"/>
      <c r="G137" s="40"/>
      <c r="H137" s="40"/>
      <c r="I137" s="40"/>
      <c r="J137" s="40"/>
      <c r="K137" s="40"/>
      <c r="L137" s="3"/>
    </row>
    <row r="138" spans="1:12" ht="12.75">
      <c r="A138" s="3"/>
      <c r="B138" s="3"/>
      <c r="C138" s="3"/>
      <c r="D138" s="3"/>
      <c r="E138" s="40"/>
      <c r="F138" s="40"/>
      <c r="G138" s="40"/>
      <c r="H138" s="40"/>
      <c r="I138" s="40"/>
      <c r="J138" s="40"/>
      <c r="K138" s="40"/>
      <c r="L138" s="3"/>
    </row>
    <row r="139" spans="1:12" ht="12.75">
      <c r="A139" s="3"/>
      <c r="B139" s="3"/>
      <c r="C139" s="3"/>
      <c r="D139" s="3"/>
      <c r="E139" s="40"/>
      <c r="F139" s="40"/>
      <c r="G139" s="40"/>
      <c r="H139" s="40"/>
      <c r="I139" s="40"/>
      <c r="J139" s="40"/>
      <c r="K139" s="40"/>
      <c r="L139" s="3"/>
    </row>
  </sheetData>
  <sheetProtection/>
  <mergeCells count="2">
    <mergeCell ref="A54:K54"/>
    <mergeCell ref="A55:K55"/>
  </mergeCells>
  <printOptions/>
  <pageMargins left="0.708661417322834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zoomScalePageLayoutView="0" workbookViewId="0" topLeftCell="A28">
      <selection activeCell="A51" sqref="A51:H51"/>
    </sheetView>
  </sheetViews>
  <sheetFormatPr defaultColWidth="9.140625" defaultRowHeight="12.75"/>
  <cols>
    <col min="4" max="4" width="9.8515625" style="0" customWidth="1"/>
    <col min="5" max="5" width="12.00390625" style="36" customWidth="1"/>
    <col min="6" max="6" width="11.140625" style="0" customWidth="1"/>
    <col min="7" max="7" width="12.00390625" style="0" customWidth="1"/>
    <col min="8" max="8" width="4.8515625" style="0" customWidth="1"/>
    <col min="9" max="9" width="3.140625" style="0" customWidth="1"/>
  </cols>
  <sheetData>
    <row r="1" ht="12.75">
      <c r="A1" t="s">
        <v>0</v>
      </c>
    </row>
    <row r="3" ht="12.75">
      <c r="A3" t="s">
        <v>1</v>
      </c>
    </row>
    <row r="6" ht="12.75">
      <c r="A6" t="s">
        <v>31</v>
      </c>
    </row>
    <row r="8" spans="5:7" ht="12.75">
      <c r="E8" s="37" t="s">
        <v>32</v>
      </c>
      <c r="G8" s="1" t="s">
        <v>32</v>
      </c>
    </row>
    <row r="9" spans="5:7" ht="12.75">
      <c r="E9" s="2">
        <v>39447</v>
      </c>
      <c r="G9" s="2">
        <v>39082</v>
      </c>
    </row>
    <row r="10" spans="5:7" ht="12.75">
      <c r="E10" s="37" t="s">
        <v>7</v>
      </c>
      <c r="G10" s="1" t="s">
        <v>7</v>
      </c>
    </row>
    <row r="12" spans="1:7" ht="12.75">
      <c r="A12" t="s">
        <v>33</v>
      </c>
      <c r="E12" s="38">
        <v>154800</v>
      </c>
      <c r="G12" s="5" t="s">
        <v>28</v>
      </c>
    </row>
    <row r="13" spans="5:7" ht="12.75">
      <c r="E13" s="39"/>
      <c r="G13" s="8"/>
    </row>
    <row r="14" ht="12.75">
      <c r="G14" s="1"/>
    </row>
    <row r="15" spans="1:7" ht="12.75">
      <c r="A15" t="s">
        <v>34</v>
      </c>
      <c r="G15" s="1"/>
    </row>
    <row r="16" spans="1:7" ht="12.75">
      <c r="A16" t="s">
        <v>35</v>
      </c>
      <c r="E16" s="40">
        <v>0</v>
      </c>
      <c r="G16" s="8" t="s">
        <v>28</v>
      </c>
    </row>
    <row r="17" spans="1:7" ht="12.75">
      <c r="A17" t="s">
        <v>36</v>
      </c>
      <c r="E17" s="36">
        <v>1659.6</v>
      </c>
      <c r="G17" s="8" t="s">
        <v>28</v>
      </c>
    </row>
    <row r="18" spans="1:7" ht="12.75">
      <c r="A18" t="s">
        <v>89</v>
      </c>
      <c r="E18" s="40">
        <v>0</v>
      </c>
      <c r="G18" s="8" t="s">
        <v>28</v>
      </c>
    </row>
    <row r="19" spans="1:7" ht="12.75">
      <c r="A19" t="s">
        <v>117</v>
      </c>
      <c r="E19" s="36">
        <v>16564.6</v>
      </c>
      <c r="G19" s="8" t="s">
        <v>28</v>
      </c>
    </row>
    <row r="20" spans="1:7" ht="12.75">
      <c r="A20" t="s">
        <v>90</v>
      </c>
      <c r="E20" s="36">
        <v>372.7</v>
      </c>
      <c r="G20" s="5" t="s">
        <v>28</v>
      </c>
    </row>
    <row r="21" spans="5:7" ht="12.75">
      <c r="E21" s="41">
        <f>SUM(E16:E20)</f>
        <v>18596.899999999998</v>
      </c>
      <c r="G21" s="5" t="s">
        <v>28</v>
      </c>
    </row>
    <row r="22" ht="12.75">
      <c r="G22" s="1"/>
    </row>
    <row r="23" spans="1:7" ht="12.75">
      <c r="A23" t="s">
        <v>37</v>
      </c>
      <c r="G23" s="1"/>
    </row>
    <row r="24" spans="1:7" ht="12.75">
      <c r="A24" t="s">
        <v>38</v>
      </c>
      <c r="E24" s="36">
        <v>16.5</v>
      </c>
      <c r="G24" s="8" t="s">
        <v>28</v>
      </c>
    </row>
    <row r="25" spans="1:7" ht="12.75">
      <c r="A25" t="s">
        <v>39</v>
      </c>
      <c r="E25" s="36">
        <v>427</v>
      </c>
      <c r="G25" s="8" t="s">
        <v>28</v>
      </c>
    </row>
    <row r="26" spans="1:7" ht="12.75">
      <c r="A26" t="s">
        <v>48</v>
      </c>
      <c r="E26" s="36">
        <v>43700</v>
      </c>
      <c r="G26" s="5" t="s">
        <v>28</v>
      </c>
    </row>
    <row r="27" spans="1:7" ht="12.75">
      <c r="A27" t="s">
        <v>40</v>
      </c>
      <c r="E27" s="36">
        <v>2801.4</v>
      </c>
      <c r="G27" s="8"/>
    </row>
    <row r="28" spans="5:7" ht="12.75">
      <c r="E28" s="41">
        <f>SUM(E24:E27)</f>
        <v>46944.9</v>
      </c>
      <c r="G28" s="9" t="s">
        <v>28</v>
      </c>
    </row>
    <row r="29" ht="12.75">
      <c r="G29" s="1"/>
    </row>
    <row r="30" spans="1:7" ht="12.75">
      <c r="A30" t="s">
        <v>41</v>
      </c>
      <c r="E30" s="36">
        <f>+E21-E28</f>
        <v>-28348.000000000004</v>
      </c>
      <c r="G30" s="5" t="s">
        <v>28</v>
      </c>
    </row>
    <row r="31" spans="5:7" ht="13.5" thickBot="1">
      <c r="E31" s="42">
        <f>+E30+E12</f>
        <v>126452</v>
      </c>
      <c r="G31" s="6" t="s">
        <v>28</v>
      </c>
    </row>
    <row r="32" ht="13.5" thickTop="1">
      <c r="G32" s="1"/>
    </row>
    <row r="33" spans="1:7" ht="12.75">
      <c r="A33" t="s">
        <v>42</v>
      </c>
      <c r="G33" s="1"/>
    </row>
    <row r="34" spans="1:7" ht="12.75">
      <c r="A34" t="s">
        <v>43</v>
      </c>
      <c r="E34" s="36">
        <v>121801</v>
      </c>
      <c r="G34" s="8" t="s">
        <v>28</v>
      </c>
    </row>
    <row r="35" spans="1:7" ht="12.75">
      <c r="A35" t="s">
        <v>44</v>
      </c>
      <c r="E35" s="36">
        <v>-2449.2</v>
      </c>
      <c r="G35" s="8" t="s">
        <v>28</v>
      </c>
    </row>
    <row r="36" spans="1:7" ht="12.75">
      <c r="A36" t="s">
        <v>45</v>
      </c>
      <c r="E36" s="43">
        <f>+'INCOME STM'!I42</f>
        <v>44.42482999999902</v>
      </c>
      <c r="G36" s="5" t="s">
        <v>28</v>
      </c>
    </row>
    <row r="37" spans="5:7" ht="12.75">
      <c r="E37" s="36">
        <f>SUM(E34:E36)</f>
        <v>119396.22483</v>
      </c>
      <c r="G37" s="1" t="s">
        <v>28</v>
      </c>
    </row>
    <row r="38" ht="12.75">
      <c r="G38" s="1"/>
    </row>
    <row r="39" spans="1:7" ht="12.75">
      <c r="A39" t="s">
        <v>46</v>
      </c>
      <c r="G39" s="1"/>
    </row>
    <row r="40" spans="1:7" ht="12.75">
      <c r="A40" t="s">
        <v>91</v>
      </c>
      <c r="E40" s="40">
        <v>7055.6</v>
      </c>
      <c r="G40" s="5" t="s">
        <v>28</v>
      </c>
    </row>
    <row r="41" spans="5:7" ht="13.5" thickBot="1">
      <c r="E41" s="42">
        <f>SUM(E37:E40)</f>
        <v>126451.82483000001</v>
      </c>
      <c r="G41" s="6" t="s">
        <v>28</v>
      </c>
    </row>
    <row r="42" ht="13.5" thickTop="1">
      <c r="G42" s="1"/>
    </row>
    <row r="43" spans="1:7" ht="13.5" thickBot="1">
      <c r="A43" t="s">
        <v>47</v>
      </c>
      <c r="E43" s="48">
        <f>+E37/E34</f>
        <v>0.9802565235917604</v>
      </c>
      <c r="G43" s="7" t="s">
        <v>28</v>
      </c>
    </row>
    <row r="44" ht="13.5" thickTop="1">
      <c r="G44" s="1"/>
    </row>
    <row r="50" spans="1:11" ht="12.75">
      <c r="A50" s="53" t="s">
        <v>88</v>
      </c>
      <c r="B50" s="53"/>
      <c r="C50" s="53"/>
      <c r="D50" s="53"/>
      <c r="E50" s="53"/>
      <c r="F50" s="53"/>
      <c r="G50" s="53"/>
      <c r="H50" s="53"/>
      <c r="I50" s="51"/>
      <c r="J50" s="51"/>
      <c r="K50" s="51"/>
    </row>
    <row r="51" spans="1:11" ht="12.75">
      <c r="A51" s="53" t="s">
        <v>27</v>
      </c>
      <c r="B51" s="53"/>
      <c r="C51" s="53"/>
      <c r="D51" s="53"/>
      <c r="E51" s="53"/>
      <c r="F51" s="53"/>
      <c r="G51" s="53"/>
      <c r="H51" s="53"/>
      <c r="I51" s="51"/>
      <c r="J51" s="51"/>
      <c r="K51" s="51"/>
    </row>
  </sheetData>
  <sheetProtection/>
  <mergeCells count="2">
    <mergeCell ref="A50:H50"/>
    <mergeCell ref="A51:H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zoomScalePageLayoutView="0" workbookViewId="0" topLeftCell="A37">
      <selection activeCell="F59" sqref="F59"/>
    </sheetView>
  </sheetViews>
  <sheetFormatPr defaultColWidth="9.140625" defaultRowHeight="12.75"/>
  <cols>
    <col min="4" max="4" width="32.00390625" style="0" customWidth="1"/>
    <col min="5" max="5" width="15.7109375" style="0" customWidth="1"/>
    <col min="6" max="6" width="13.140625" style="0" customWidth="1"/>
    <col min="7" max="7" width="0.13671875" style="0" hidden="1" customWidth="1"/>
    <col min="8" max="9" width="9.140625" style="0" hidden="1" customWidth="1"/>
    <col min="10" max="10" width="7.7109375" style="0" customWidth="1"/>
  </cols>
  <sheetData>
    <row r="1" ht="12.75">
      <c r="A1" s="11" t="s">
        <v>0</v>
      </c>
    </row>
    <row r="2" ht="12.75">
      <c r="A2" s="11"/>
    </row>
    <row r="3" ht="12.75">
      <c r="A3" s="11" t="s">
        <v>1</v>
      </c>
    </row>
    <row r="4" ht="12.75">
      <c r="A4" s="11"/>
    </row>
    <row r="5" ht="12.75">
      <c r="A5" s="11"/>
    </row>
    <row r="6" ht="12.75">
      <c r="A6" s="11" t="s">
        <v>49</v>
      </c>
    </row>
    <row r="7" ht="12.75">
      <c r="A7" s="11" t="s">
        <v>130</v>
      </c>
    </row>
    <row r="9" spans="1:6" ht="12.75">
      <c r="A9" s="18"/>
      <c r="B9" s="12"/>
      <c r="C9" s="12"/>
      <c r="D9" s="12"/>
      <c r="E9" s="19" t="s">
        <v>110</v>
      </c>
      <c r="F9" s="12"/>
    </row>
    <row r="10" spans="1:6" ht="12.75">
      <c r="A10" s="18"/>
      <c r="B10" s="12"/>
      <c r="C10" s="12"/>
      <c r="D10" s="12"/>
      <c r="E10" s="19" t="s">
        <v>111</v>
      </c>
      <c r="F10" s="12"/>
    </row>
    <row r="11" spans="1:6" ht="12.75">
      <c r="A11" s="18"/>
      <c r="B11" s="12"/>
      <c r="C11" s="12"/>
      <c r="D11" s="12"/>
      <c r="E11" s="19" t="s">
        <v>131</v>
      </c>
      <c r="F11" s="12"/>
    </row>
    <row r="12" spans="1:6" ht="12.75">
      <c r="A12" s="18"/>
      <c r="B12" s="12"/>
      <c r="C12" s="12"/>
      <c r="D12" s="12"/>
      <c r="E12" s="13" t="s">
        <v>7</v>
      </c>
      <c r="F12" s="12"/>
    </row>
    <row r="13" spans="1:6" ht="12.75">
      <c r="A13" s="20" t="s">
        <v>112</v>
      </c>
      <c r="B13" s="12"/>
      <c r="C13" s="12"/>
      <c r="D13" s="12"/>
      <c r="E13" s="21"/>
      <c r="F13" s="12"/>
    </row>
    <row r="14" spans="1:6" ht="12.75">
      <c r="A14" s="18" t="s">
        <v>92</v>
      </c>
      <c r="B14" s="12"/>
      <c r="C14" s="12"/>
      <c r="D14" s="12"/>
      <c r="E14" s="36">
        <f>+'INCOME STM'!E33</f>
        <v>2605.2000000000003</v>
      </c>
      <c r="F14" s="12"/>
    </row>
    <row r="15" spans="1:6" ht="12.75">
      <c r="A15" s="18" t="s">
        <v>93</v>
      </c>
      <c r="B15" s="12"/>
      <c r="C15" s="12"/>
      <c r="D15" s="12"/>
      <c r="E15" s="36"/>
      <c r="F15" s="12"/>
    </row>
    <row r="16" spans="1:6" ht="12.75">
      <c r="A16" s="18" t="s">
        <v>94</v>
      </c>
      <c r="B16" s="12"/>
      <c r="C16" s="12"/>
      <c r="D16" s="12"/>
      <c r="E16" s="36">
        <f>-'INCOME STM'!E27</f>
        <v>-146.3</v>
      </c>
      <c r="F16" s="12"/>
    </row>
    <row r="17" spans="1:6" ht="12.75">
      <c r="A17" s="18" t="s">
        <v>95</v>
      </c>
      <c r="B17" s="12"/>
      <c r="C17" s="12"/>
      <c r="D17" s="12"/>
      <c r="E17" s="38">
        <f>-'INCOME STM'!E31</f>
        <v>458.5</v>
      </c>
      <c r="F17" s="12"/>
    </row>
    <row r="18" spans="1:6" ht="12.75">
      <c r="A18" s="18"/>
      <c r="B18" s="12"/>
      <c r="C18" s="12"/>
      <c r="D18" s="12"/>
      <c r="E18" s="36"/>
      <c r="F18" s="12"/>
    </row>
    <row r="19" spans="1:6" ht="12.75">
      <c r="A19" s="18" t="s">
        <v>96</v>
      </c>
      <c r="B19" s="12"/>
      <c r="C19" s="12"/>
      <c r="D19" s="12"/>
      <c r="E19" s="36">
        <f>+E14+E16+E17</f>
        <v>2917.4</v>
      </c>
      <c r="F19" s="12"/>
    </row>
    <row r="20" spans="1:6" ht="12.75">
      <c r="A20" s="18"/>
      <c r="B20" s="12"/>
      <c r="C20" s="12"/>
      <c r="D20" s="12"/>
      <c r="E20" s="36"/>
      <c r="F20" s="12"/>
    </row>
    <row r="21" spans="1:6" ht="12.75">
      <c r="A21" s="18" t="s">
        <v>97</v>
      </c>
      <c r="B21" s="12"/>
      <c r="C21" s="12"/>
      <c r="D21" s="12"/>
      <c r="E21" s="36">
        <f>+'[1]BS '!$E$16+'[1]BS '!$E$17-'BS '!E16-'BS '!E17</f>
        <v>-986.1339999999999</v>
      </c>
      <c r="F21" s="12"/>
    </row>
    <row r="22" spans="1:6" ht="12.75">
      <c r="A22" s="18" t="s">
        <v>98</v>
      </c>
      <c r="B22" s="12"/>
      <c r="C22" s="12"/>
      <c r="D22" s="12"/>
      <c r="E22" s="38">
        <f>-'[1]BS '!$E$24-'[1]BS '!$E$25+'BS '!E24+'BS '!E25</f>
        <v>-549.599</v>
      </c>
      <c r="F22" s="12"/>
    </row>
    <row r="23" spans="1:6" ht="12.75">
      <c r="A23" s="18" t="s">
        <v>99</v>
      </c>
      <c r="B23" s="12"/>
      <c r="C23" s="12"/>
      <c r="D23" s="12"/>
      <c r="E23" s="36"/>
      <c r="F23" s="12"/>
    </row>
    <row r="24" spans="1:6" ht="12.75">
      <c r="A24" s="20" t="s">
        <v>121</v>
      </c>
      <c r="B24" s="12"/>
      <c r="C24" s="12"/>
      <c r="D24" s="12"/>
      <c r="E24" s="36">
        <f>+E19+E21+E22</f>
        <v>1381.667</v>
      </c>
      <c r="F24" s="12"/>
    </row>
    <row r="25" spans="1:6" ht="12.75">
      <c r="A25" s="18" t="s">
        <v>119</v>
      </c>
      <c r="B25" s="12"/>
      <c r="C25" s="12"/>
      <c r="D25" s="12"/>
      <c r="E25" s="39">
        <v>0</v>
      </c>
      <c r="F25" s="12"/>
    </row>
    <row r="26" spans="1:6" ht="12.75">
      <c r="A26" s="18"/>
      <c r="B26" s="12"/>
      <c r="C26" s="12"/>
      <c r="D26" s="12"/>
      <c r="E26" s="39"/>
      <c r="F26" s="12"/>
    </row>
    <row r="27" spans="1:6" ht="12.75">
      <c r="A27" s="20" t="s">
        <v>120</v>
      </c>
      <c r="B27" s="12"/>
      <c r="C27" s="12"/>
      <c r="D27" s="12"/>
      <c r="E27" s="41">
        <f>+E24+E25</f>
        <v>1381.667</v>
      </c>
      <c r="F27" s="12"/>
    </row>
    <row r="28" spans="1:6" ht="12.75">
      <c r="A28" s="18"/>
      <c r="B28" s="12"/>
      <c r="C28" s="12"/>
      <c r="D28" s="12"/>
      <c r="E28" s="36"/>
      <c r="F28" s="12"/>
    </row>
    <row r="29" spans="1:6" ht="12.75">
      <c r="A29" s="20" t="s">
        <v>113</v>
      </c>
      <c r="B29" s="12"/>
      <c r="C29" s="12"/>
      <c r="D29" s="12"/>
      <c r="E29" s="36"/>
      <c r="F29" s="12"/>
    </row>
    <row r="30" spans="1:6" ht="12.75">
      <c r="A30" s="18"/>
      <c r="B30" s="12"/>
      <c r="C30" s="12"/>
      <c r="D30" s="12"/>
      <c r="E30" s="36"/>
      <c r="F30" s="12"/>
    </row>
    <row r="31" spans="1:6" ht="12.75">
      <c r="A31" s="18" t="s">
        <v>122</v>
      </c>
      <c r="B31" s="12"/>
      <c r="C31" s="12"/>
      <c r="D31" s="12"/>
      <c r="E31" s="36">
        <f>+'[1]BS '!$E$12-'BS '!E12</f>
        <v>0</v>
      </c>
      <c r="F31" s="12"/>
    </row>
    <row r="32" spans="1:6" ht="12.75">
      <c r="A32" s="18" t="s">
        <v>94</v>
      </c>
      <c r="B32" s="12"/>
      <c r="C32" s="12"/>
      <c r="D32" s="12"/>
      <c r="E32" s="39">
        <f>+'INCOME STM'!E27</f>
        <v>146.3</v>
      </c>
      <c r="F32" s="12"/>
    </row>
    <row r="33" spans="1:6" ht="12.75">
      <c r="A33" s="20"/>
      <c r="B33" s="12"/>
      <c r="C33" s="12"/>
      <c r="D33" s="12"/>
      <c r="E33" s="36"/>
      <c r="F33" s="12"/>
    </row>
    <row r="34" spans="1:6" ht="12.75">
      <c r="A34" s="20" t="s">
        <v>123</v>
      </c>
      <c r="B34" s="12"/>
      <c r="C34" s="12"/>
      <c r="D34" s="12"/>
      <c r="E34" s="41">
        <f>SUM(E31:E33)</f>
        <v>146.3</v>
      </c>
      <c r="F34" s="12"/>
    </row>
    <row r="35" spans="1:6" ht="12.75">
      <c r="A35" s="18" t="s">
        <v>100</v>
      </c>
      <c r="B35" s="12"/>
      <c r="C35" s="12"/>
      <c r="D35" s="12"/>
      <c r="E35" s="36"/>
      <c r="F35" s="12"/>
    </row>
    <row r="36" spans="1:6" ht="12.75">
      <c r="A36" s="20" t="s">
        <v>114</v>
      </c>
      <c r="B36" s="12"/>
      <c r="C36" s="12"/>
      <c r="D36" s="12"/>
      <c r="E36" s="36"/>
      <c r="F36" s="12"/>
    </row>
    <row r="37" spans="1:6" ht="12.75">
      <c r="A37" s="18"/>
      <c r="B37" s="12"/>
      <c r="C37" s="12"/>
      <c r="D37" s="12"/>
      <c r="E37" s="36"/>
      <c r="F37" s="12"/>
    </row>
    <row r="38" spans="1:6" ht="12.75">
      <c r="A38" s="18" t="s">
        <v>101</v>
      </c>
      <c r="B38" s="12"/>
      <c r="C38" s="12"/>
      <c r="D38" s="12"/>
      <c r="E38" s="36">
        <v>0</v>
      </c>
      <c r="F38" s="12"/>
    </row>
    <row r="39" spans="1:6" ht="12.75">
      <c r="A39" s="18" t="s">
        <v>102</v>
      </c>
      <c r="B39" s="12"/>
      <c r="C39" s="12"/>
      <c r="D39" s="12"/>
      <c r="E39" s="36">
        <f>+'INCOME STM'!E31</f>
        <v>-458.5</v>
      </c>
      <c r="F39" s="12"/>
    </row>
    <row r="40" spans="1:6" ht="12.75">
      <c r="A40" s="18" t="s">
        <v>55</v>
      </c>
      <c r="B40" s="12"/>
      <c r="C40" s="12"/>
      <c r="D40" s="12"/>
      <c r="E40" s="36">
        <v>0</v>
      </c>
      <c r="F40" s="12"/>
    </row>
    <row r="41" spans="1:6" ht="12.75">
      <c r="A41" s="18" t="s">
        <v>103</v>
      </c>
      <c r="B41" s="12"/>
      <c r="C41" s="12"/>
      <c r="D41" s="12"/>
      <c r="E41" s="36">
        <v>0</v>
      </c>
      <c r="F41" s="12"/>
    </row>
    <row r="42" spans="1:6" ht="12.75">
      <c r="A42" s="18" t="s">
        <v>104</v>
      </c>
      <c r="B42" s="12"/>
      <c r="C42" s="12"/>
      <c r="D42" s="12"/>
      <c r="E42" s="39">
        <f>+'[1]INCOME STM'!$E$39</f>
        <v>-2679.622</v>
      </c>
      <c r="F42" s="12"/>
    </row>
    <row r="43" spans="1:6" ht="12.75">
      <c r="A43" s="20"/>
      <c r="B43" s="12"/>
      <c r="C43" s="12"/>
      <c r="D43" s="12"/>
      <c r="E43" s="36"/>
      <c r="F43" s="12"/>
    </row>
    <row r="44" spans="1:6" ht="12.75">
      <c r="A44" s="20" t="s">
        <v>124</v>
      </c>
      <c r="B44" s="12"/>
      <c r="C44" s="12"/>
      <c r="D44" s="12"/>
      <c r="E44" s="41">
        <f>SUM(E38:E43)</f>
        <v>-3138.122</v>
      </c>
      <c r="F44" s="12"/>
    </row>
    <row r="45" spans="1:6" ht="12.75">
      <c r="A45" s="20"/>
      <c r="B45" s="12"/>
      <c r="C45" s="12"/>
      <c r="D45" s="12"/>
      <c r="E45" s="36"/>
      <c r="F45" s="12"/>
    </row>
    <row r="46" spans="1:6" ht="12.75">
      <c r="A46" s="20" t="s">
        <v>105</v>
      </c>
      <c r="B46" s="12"/>
      <c r="C46" s="12"/>
      <c r="D46" s="12"/>
      <c r="E46" s="36">
        <f>+E27+E34+E44</f>
        <v>-1610.155</v>
      </c>
      <c r="F46" s="12"/>
    </row>
    <row r="47" spans="1:6" ht="12.75">
      <c r="A47" s="20" t="s">
        <v>106</v>
      </c>
      <c r="B47" s="12"/>
      <c r="C47" s="12"/>
      <c r="D47" s="12"/>
      <c r="E47" s="36">
        <f>+'[1]CASH FLOW'!$E$49</f>
        <v>18547.22683</v>
      </c>
      <c r="F47" s="12"/>
    </row>
    <row r="48" spans="1:6" ht="12.75">
      <c r="A48" s="20"/>
      <c r="B48" s="12"/>
      <c r="C48" s="12"/>
      <c r="D48" s="12"/>
      <c r="E48" s="36"/>
      <c r="F48" s="12"/>
    </row>
    <row r="49" spans="1:6" ht="13.5" thickBot="1">
      <c r="A49" s="20" t="s">
        <v>115</v>
      </c>
      <c r="B49" s="12"/>
      <c r="C49" s="12"/>
      <c r="D49" s="12"/>
      <c r="E49" s="42">
        <f>SUM(E46:E47)</f>
        <v>16937.07183</v>
      </c>
      <c r="F49" s="12"/>
    </row>
    <row r="50" spans="1:6" ht="13.5" thickTop="1">
      <c r="A50" s="18"/>
      <c r="B50" s="12"/>
      <c r="C50" s="12"/>
      <c r="D50" s="12"/>
      <c r="E50" s="36"/>
      <c r="F50" s="12"/>
    </row>
    <row r="51" spans="1:6" ht="12.75">
      <c r="A51" s="18"/>
      <c r="B51" s="12"/>
      <c r="C51" s="12"/>
      <c r="D51" s="12"/>
      <c r="E51" s="36"/>
      <c r="F51" s="12"/>
    </row>
    <row r="52" spans="1:7" ht="12.75">
      <c r="A52" t="s">
        <v>50</v>
      </c>
      <c r="E52" s="36"/>
      <c r="G52" s="1"/>
    </row>
    <row r="53" spans="1:7" ht="12.75">
      <c r="A53" t="s">
        <v>116</v>
      </c>
      <c r="E53" s="36"/>
      <c r="G53" s="1"/>
    </row>
    <row r="54" spans="5:7" ht="12.75">
      <c r="E54" s="37" t="s">
        <v>131</v>
      </c>
      <c r="F54" s="8"/>
      <c r="G54" s="1" t="s">
        <v>51</v>
      </c>
    </row>
    <row r="55" spans="5:7" ht="12.75">
      <c r="E55" s="37" t="s">
        <v>7</v>
      </c>
      <c r="F55" s="8"/>
      <c r="G55" s="1" t="s">
        <v>7</v>
      </c>
    </row>
    <row r="56" spans="5:6" ht="12.75">
      <c r="E56" s="36"/>
      <c r="F56" s="22"/>
    </row>
    <row r="57" spans="1:7" ht="12.75">
      <c r="A57" t="s">
        <v>107</v>
      </c>
      <c r="E57" s="36">
        <v>0</v>
      </c>
      <c r="F57" s="8"/>
      <c r="G57" s="1" t="s">
        <v>28</v>
      </c>
    </row>
    <row r="58" spans="1:7" ht="12.75">
      <c r="A58" t="s">
        <v>109</v>
      </c>
      <c r="E58" s="36">
        <f>+'BS '!E20</f>
        <v>372.7</v>
      </c>
      <c r="F58" s="8"/>
      <c r="G58" s="1"/>
    </row>
    <row r="59" spans="1:7" ht="12.75">
      <c r="A59" t="s">
        <v>118</v>
      </c>
      <c r="E59" s="36">
        <f>+'BS '!E19</f>
        <v>16564.6</v>
      </c>
      <c r="F59" s="8"/>
      <c r="G59" s="1"/>
    </row>
    <row r="60" spans="5:7" ht="12.75">
      <c r="E60" s="36"/>
      <c r="F60" s="8"/>
      <c r="G60" s="1" t="s">
        <v>28</v>
      </c>
    </row>
    <row r="61" spans="1:7" ht="13.5" thickBot="1">
      <c r="A61" t="s">
        <v>108</v>
      </c>
      <c r="E61" s="42">
        <f>SUM(E57:E60)</f>
        <v>16937.3</v>
      </c>
      <c r="F61" s="8"/>
      <c r="G61" s="6" t="s">
        <v>28</v>
      </c>
    </row>
    <row r="62" ht="13.5" thickTop="1"/>
    <row r="66" spans="1:10" ht="12.75">
      <c r="A66" s="53" t="s">
        <v>88</v>
      </c>
      <c r="B66" s="53"/>
      <c r="C66" s="53"/>
      <c r="D66" s="53"/>
      <c r="E66" s="53"/>
      <c r="F66" s="53"/>
      <c r="G66" s="51"/>
      <c r="H66" s="51"/>
      <c r="I66" s="51"/>
      <c r="J66" s="51"/>
    </row>
    <row r="67" spans="1:10" ht="12.75">
      <c r="A67" s="53" t="s">
        <v>27</v>
      </c>
      <c r="B67" s="53"/>
      <c r="C67" s="53"/>
      <c r="D67" s="53"/>
      <c r="E67" s="53"/>
      <c r="F67" s="53"/>
      <c r="G67" s="51"/>
      <c r="H67" s="51"/>
      <c r="I67" s="51"/>
      <c r="J67" s="51"/>
    </row>
  </sheetData>
  <sheetProtection/>
  <mergeCells count="2">
    <mergeCell ref="A66:F66"/>
    <mergeCell ref="A67:F67"/>
  </mergeCells>
  <printOptions/>
  <pageMargins left="0.75" right="0.25" top="0.75" bottom="0.5" header="0.5" footer="0.5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1">
      <selection activeCell="H28" sqref="H28"/>
    </sheetView>
  </sheetViews>
  <sheetFormatPr defaultColWidth="9.140625" defaultRowHeight="12.75"/>
  <cols>
    <col min="1" max="1" width="46.00390625" style="0" customWidth="1"/>
    <col min="2" max="2" width="12.8515625" style="33" customWidth="1"/>
    <col min="3" max="3" width="5.8515625" style="33" customWidth="1"/>
    <col min="4" max="4" width="11.57421875" style="33" customWidth="1"/>
    <col min="5" max="5" width="9.140625" style="33" customWidth="1"/>
    <col min="6" max="6" width="12.8515625" style="33" customWidth="1"/>
  </cols>
  <sheetData>
    <row r="1" spans="1:16" ht="12.75">
      <c r="A1" s="11" t="s">
        <v>0</v>
      </c>
      <c r="B1" s="14"/>
      <c r="C1" s="14"/>
      <c r="D1" s="14"/>
      <c r="E1" s="14"/>
      <c r="F1" s="14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2.75">
      <c r="A2" s="11"/>
      <c r="B2" s="14"/>
      <c r="C2" s="14"/>
      <c r="D2" s="14"/>
      <c r="E2" s="14"/>
      <c r="F2" s="14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12.75">
      <c r="A3" s="11" t="s">
        <v>1</v>
      </c>
      <c r="B3" s="14"/>
      <c r="C3" s="14"/>
      <c r="D3" s="14"/>
      <c r="E3" s="14"/>
      <c r="F3" s="14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ht="12.75">
      <c r="A4" s="11"/>
      <c r="B4" s="14"/>
      <c r="C4" s="14"/>
      <c r="D4" s="14"/>
      <c r="E4" s="14"/>
      <c r="F4" s="14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2.75">
      <c r="A5" s="11" t="s">
        <v>56</v>
      </c>
      <c r="B5" s="14"/>
      <c r="C5" s="14"/>
      <c r="D5" s="14"/>
      <c r="E5" s="14"/>
      <c r="F5" s="14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2.75">
      <c r="A6" s="11" t="s">
        <v>126</v>
      </c>
      <c r="B6" s="14"/>
      <c r="C6" s="14"/>
      <c r="D6" s="14"/>
      <c r="E6" s="14"/>
      <c r="F6" s="14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12"/>
      <c r="B7" s="14"/>
      <c r="C7" s="14"/>
      <c r="D7" s="14"/>
      <c r="E7" s="14"/>
      <c r="F7" s="14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2.75">
      <c r="A8" s="12"/>
      <c r="B8" s="14"/>
      <c r="C8" s="25"/>
      <c r="D8" s="14"/>
      <c r="E8" s="14"/>
      <c r="F8" s="14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2.75">
      <c r="A9" s="12"/>
      <c r="B9" s="26" t="s">
        <v>52</v>
      </c>
      <c r="C9" s="14"/>
      <c r="D9" s="27" t="s">
        <v>57</v>
      </c>
      <c r="E9" s="14"/>
      <c r="F9" s="26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2.75">
      <c r="A10" s="12"/>
      <c r="B10" s="26" t="s">
        <v>53</v>
      </c>
      <c r="C10" s="14"/>
      <c r="D10" s="28" t="s">
        <v>58</v>
      </c>
      <c r="E10" s="29"/>
      <c r="F10" s="28" t="s">
        <v>60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2.75">
      <c r="A11" s="12"/>
      <c r="B11" s="28" t="s">
        <v>54</v>
      </c>
      <c r="C11" s="14"/>
      <c r="D11" s="28" t="s">
        <v>59</v>
      </c>
      <c r="E11" s="29"/>
      <c r="F11" s="28" t="s">
        <v>7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2.75">
      <c r="A12" s="12"/>
      <c r="B12" s="30"/>
      <c r="C12" s="14"/>
      <c r="D12" s="30"/>
      <c r="E12" s="30"/>
      <c r="F12" s="30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2.75">
      <c r="A13" s="12"/>
      <c r="B13" s="14"/>
      <c r="C13" s="14"/>
      <c r="D13" s="14"/>
      <c r="E13" s="14"/>
      <c r="F13" s="14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2.75">
      <c r="A14" s="14" t="s">
        <v>127</v>
      </c>
      <c r="B14" s="31">
        <v>0</v>
      </c>
      <c r="C14" s="14"/>
      <c r="D14" s="31">
        <v>0</v>
      </c>
      <c r="E14" s="30"/>
      <c r="F14" s="31">
        <f>SUM(B14:D14)</f>
        <v>0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2.75">
      <c r="A15" s="14"/>
      <c r="B15" s="30"/>
      <c r="C15" s="14"/>
      <c r="D15" s="30"/>
      <c r="E15" s="30"/>
      <c r="F15" s="3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6" ht="12.75">
      <c r="A16" t="s">
        <v>61</v>
      </c>
      <c r="B16" s="33">
        <v>1</v>
      </c>
      <c r="F16" s="32">
        <f aca="true" t="shared" si="0" ref="F16:F22">SUM(B16:D16)</f>
        <v>1</v>
      </c>
    </row>
    <row r="17" ht="12.75">
      <c r="F17" s="32"/>
    </row>
    <row r="18" spans="1:6" ht="12.75">
      <c r="A18" t="s">
        <v>62</v>
      </c>
      <c r="B18" s="33">
        <v>121800</v>
      </c>
      <c r="D18" s="31">
        <v>0</v>
      </c>
      <c r="F18" s="32">
        <f t="shared" si="0"/>
        <v>121800</v>
      </c>
    </row>
    <row r="19" ht="12.75">
      <c r="F19" s="32"/>
    </row>
    <row r="20" spans="1:6" ht="12.75">
      <c r="A20" t="s">
        <v>55</v>
      </c>
      <c r="B20" s="36">
        <f>+'BS '!E35</f>
        <v>-2449.2</v>
      </c>
      <c r="D20" s="31">
        <v>0</v>
      </c>
      <c r="F20" s="36">
        <f t="shared" si="0"/>
        <v>-2449.2</v>
      </c>
    </row>
    <row r="21" ht="12.75">
      <c r="F21" s="32"/>
    </row>
    <row r="22" spans="1:6" ht="12.75">
      <c r="A22" t="s">
        <v>63</v>
      </c>
      <c r="B22" s="31">
        <v>0</v>
      </c>
      <c r="D22" s="33">
        <f>+'INCOME STM'!I37</f>
        <v>7961.446829999998</v>
      </c>
      <c r="F22" s="32">
        <f t="shared" si="0"/>
        <v>7961.446829999998</v>
      </c>
    </row>
    <row r="23" ht="12.75">
      <c r="F23" s="32"/>
    </row>
    <row r="24" spans="1:6" ht="12.75">
      <c r="A24" s="12" t="s">
        <v>128</v>
      </c>
      <c r="B24" s="36">
        <v>0</v>
      </c>
      <c r="C24" s="36"/>
      <c r="D24" s="36">
        <f>+'[1]INCOME STM'!$I$39</f>
        <v>-5115.621999999999</v>
      </c>
      <c r="E24" s="36"/>
      <c r="F24" s="36">
        <f>+D24</f>
        <v>-5115.621999999999</v>
      </c>
    </row>
    <row r="25" spans="2:6" ht="12.75">
      <c r="B25" s="36"/>
      <c r="C25" s="36"/>
      <c r="D25" s="36"/>
      <c r="E25" s="36"/>
      <c r="F25" s="36"/>
    </row>
    <row r="26" spans="1:6" ht="12.75">
      <c r="A26" s="12" t="s">
        <v>132</v>
      </c>
      <c r="B26" s="36">
        <v>0</v>
      </c>
      <c r="C26" s="36"/>
      <c r="D26" s="36">
        <f>+'INCOME STM'!E39</f>
        <v>-2801.4</v>
      </c>
      <c r="E26" s="36"/>
      <c r="F26" s="36">
        <f>+D26</f>
        <v>-2801.4</v>
      </c>
    </row>
    <row r="27" spans="2:6" ht="12.75">
      <c r="B27" s="34"/>
      <c r="D27" s="34"/>
      <c r="F27" s="34"/>
    </row>
    <row r="29" spans="1:8" ht="13.5" thickBot="1">
      <c r="A29" s="12" t="s">
        <v>129</v>
      </c>
      <c r="B29" s="35">
        <f>SUM(B14:B27)</f>
        <v>119351.8</v>
      </c>
      <c r="D29" s="35">
        <f>SUM(D14:D27)</f>
        <v>44.424829999998565</v>
      </c>
      <c r="F29" s="35">
        <f>SUM(F14:F27)</f>
        <v>119396.22483</v>
      </c>
      <c r="H29" s="10"/>
    </row>
    <row r="30" ht="13.5" thickTop="1"/>
  </sheetData>
  <sheetProtection/>
  <printOptions/>
  <pageMargins left="0.7086614173228347" right="0.4330708661417323" top="0.984251968503937" bottom="0.984251968503937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Malaysian Merchant Marine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cindy</dc:creator>
  <cp:keywords/>
  <dc:description/>
  <cp:lastModifiedBy>user8</cp:lastModifiedBy>
  <cp:lastPrinted>2008-01-11T04:39:39Z</cp:lastPrinted>
  <dcterms:created xsi:type="dcterms:W3CDTF">2007-07-11T07:50:38Z</dcterms:created>
  <dcterms:modified xsi:type="dcterms:W3CDTF">2008-01-17T06:36:30Z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1754225288</vt:i4>
  </property>
  <property fmtid="{D5CDD505-2E9C-101B-9397-08002B2CF9AE}" pid="3" name="_EmailSubject">
    <vt:lpwstr/>
  </property>
  <property fmtid="{D5CDD505-2E9C-101B-9397-08002B2CF9AE}" pid="4" name="_AuthorEmail">
    <vt:lpwstr>cindy@mmm.com.my</vt:lpwstr>
  </property>
  <property fmtid="{D5CDD505-2E9C-101B-9397-08002B2CF9AE}" pid="5" name="_AuthorEmailDisplayName">
    <vt:lpwstr>Cindy</vt:lpwstr>
  </property>
  <property fmtid="{D5CDD505-2E9C-101B-9397-08002B2CF9AE}" pid="6" name="_ReviewingToolsShownOnce">
    <vt:lpwstr/>
  </property>
</Properties>
</file>